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05" yWindow="-105" windowWidth="20730" windowHeight="11760"/>
  </bookViews>
  <sheets>
    <sheet name="申込書表" sheetId="3" r:id="rId1"/>
    <sheet name="団体戦申込内訳" sheetId="2" r:id="rId2"/>
    <sheet name="個人戦申込内訳" sheetId="1" r:id="rId3"/>
    <sheet name="指定申込書" sheetId="5" r:id="rId4"/>
    <sheet name="都道府県申込書" sheetId="7" r:id="rId5"/>
    <sheet name="少年錬成申込書" sheetId="8" r:id="rId6"/>
  </sheets>
  <definedNames>
    <definedName name="_xlnm.Print_Area" localSheetId="0">申込書表!$A$1:$F$111</definedName>
    <definedName name="_xlnm.Print_Titles" localSheetId="2">個人戦申込内訳!$1:$2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1" i="3" l="1"/>
  <c r="G18" i="7"/>
  <c r="E12" i="3" s="1"/>
  <c r="F12" i="3" s="1"/>
  <c r="F66" i="3"/>
  <c r="K11" i="1" l="1"/>
  <c r="J11" i="1"/>
  <c r="K10" i="1"/>
  <c r="J10" i="1"/>
  <c r="K9" i="1"/>
  <c r="J9" i="1"/>
  <c r="K8" i="1"/>
  <c r="J8" i="1"/>
  <c r="K7" i="1"/>
  <c r="J7" i="1"/>
  <c r="K326" i="1"/>
  <c r="E53" i="3" s="1"/>
  <c r="J326" i="1"/>
  <c r="E37" i="3" s="1"/>
  <c r="K311" i="1"/>
  <c r="E52" i="3" s="1"/>
  <c r="J311" i="1"/>
  <c r="E36" i="3" s="1"/>
  <c r="K295" i="1"/>
  <c r="E51" i="3" s="1"/>
  <c r="J295" i="1"/>
  <c r="E35" i="3" s="1"/>
  <c r="K280" i="1"/>
  <c r="J280" i="1"/>
  <c r="E34" i="3" s="1"/>
  <c r="K264" i="1"/>
  <c r="J264" i="1"/>
  <c r="E33" i="3" s="1"/>
  <c r="K249" i="1"/>
  <c r="J249" i="1"/>
  <c r="E32" i="3" s="1"/>
  <c r="K233" i="1"/>
  <c r="J233" i="1"/>
  <c r="E31" i="3" s="1"/>
  <c r="K218" i="1"/>
  <c r="J218" i="1"/>
  <c r="E30" i="3" s="1"/>
  <c r="K202" i="1"/>
  <c r="J202" i="1"/>
  <c r="E29" i="3" s="1"/>
  <c r="K187" i="1"/>
  <c r="E47" i="3" s="1"/>
  <c r="J187" i="1"/>
  <c r="E28" i="3" s="1"/>
  <c r="K171" i="1"/>
  <c r="E46" i="3" s="1"/>
  <c r="J171" i="1"/>
  <c r="E27" i="3" s="1"/>
  <c r="K156" i="1"/>
  <c r="E45" i="3" s="1"/>
  <c r="J156" i="1"/>
  <c r="E26" i="3" s="1"/>
  <c r="K140" i="1"/>
  <c r="E44" i="3" s="1"/>
  <c r="J140" i="1"/>
  <c r="E25" i="3" s="1"/>
  <c r="K125" i="1"/>
  <c r="E43" i="3" s="1"/>
  <c r="J125" i="1"/>
  <c r="E24" i="3" s="1"/>
  <c r="K109" i="1"/>
  <c r="E42" i="3" s="1"/>
  <c r="J109" i="1"/>
  <c r="E23" i="3" s="1"/>
  <c r="K94" i="1"/>
  <c r="E41" i="3" s="1"/>
  <c r="J94" i="1"/>
  <c r="E22" i="3" s="1"/>
  <c r="K78" i="1"/>
  <c r="J78" i="1"/>
  <c r="E21" i="3" s="1"/>
  <c r="K63" i="1"/>
  <c r="J63" i="1"/>
  <c r="E20" i="3" s="1"/>
  <c r="K47" i="1"/>
  <c r="E39" i="3" s="1"/>
  <c r="J47" i="1"/>
  <c r="E19" i="3" s="1"/>
  <c r="K32" i="1"/>
  <c r="J32" i="1"/>
  <c r="E18" i="3" s="1"/>
  <c r="K16" i="1"/>
  <c r="J16" i="1"/>
  <c r="E17" i="3" s="1"/>
  <c r="K324" i="1"/>
  <c r="J324" i="1"/>
  <c r="K323" i="1"/>
  <c r="J323" i="1"/>
  <c r="K322" i="1"/>
  <c r="J322" i="1"/>
  <c r="K321" i="1"/>
  <c r="J321" i="1"/>
  <c r="K320" i="1"/>
  <c r="J320" i="1"/>
  <c r="K319" i="1"/>
  <c r="J319" i="1"/>
  <c r="K318" i="1"/>
  <c r="J318" i="1"/>
  <c r="K317" i="1"/>
  <c r="J317" i="1"/>
  <c r="K316" i="1"/>
  <c r="J316" i="1"/>
  <c r="K315" i="1"/>
  <c r="J315" i="1"/>
  <c r="J325" i="1" s="1"/>
  <c r="E325" i="1" s="1"/>
  <c r="F37" i="3" s="1"/>
  <c r="K309" i="1"/>
  <c r="J309" i="1"/>
  <c r="K308" i="1"/>
  <c r="J308" i="1"/>
  <c r="K307" i="1"/>
  <c r="J307" i="1"/>
  <c r="K306" i="1"/>
  <c r="J306" i="1"/>
  <c r="K305" i="1"/>
  <c r="J305" i="1"/>
  <c r="K304" i="1"/>
  <c r="J304" i="1"/>
  <c r="K303" i="1"/>
  <c r="J303" i="1"/>
  <c r="K302" i="1"/>
  <c r="J302" i="1"/>
  <c r="K301" i="1"/>
  <c r="J301" i="1"/>
  <c r="K300" i="1"/>
  <c r="K310" i="1" s="1"/>
  <c r="F310" i="1" s="1"/>
  <c r="F52" i="3" s="1"/>
  <c r="J300" i="1"/>
  <c r="K293" i="1"/>
  <c r="J293" i="1"/>
  <c r="K292" i="1"/>
  <c r="J292" i="1"/>
  <c r="K291" i="1"/>
  <c r="J291" i="1"/>
  <c r="K290" i="1"/>
  <c r="J290" i="1"/>
  <c r="K289" i="1"/>
  <c r="J289" i="1"/>
  <c r="K288" i="1"/>
  <c r="J288" i="1"/>
  <c r="K287" i="1"/>
  <c r="J287" i="1"/>
  <c r="K286" i="1"/>
  <c r="J286" i="1"/>
  <c r="K285" i="1"/>
  <c r="J285" i="1"/>
  <c r="K284" i="1"/>
  <c r="J284" i="1"/>
  <c r="J294" i="1" s="1"/>
  <c r="E294" i="1" s="1"/>
  <c r="F35" i="3" s="1"/>
  <c r="K278" i="1"/>
  <c r="J278" i="1"/>
  <c r="K277" i="1"/>
  <c r="J277" i="1"/>
  <c r="K276" i="1"/>
  <c r="J276" i="1"/>
  <c r="K275" i="1"/>
  <c r="J275" i="1"/>
  <c r="K274" i="1"/>
  <c r="J274" i="1"/>
  <c r="K273" i="1"/>
  <c r="J273" i="1"/>
  <c r="K272" i="1"/>
  <c r="J272" i="1"/>
  <c r="K271" i="1"/>
  <c r="J271" i="1"/>
  <c r="K270" i="1"/>
  <c r="J270" i="1"/>
  <c r="K269" i="1"/>
  <c r="K279" i="1" s="1"/>
  <c r="F279" i="1" s="1"/>
  <c r="J269" i="1"/>
  <c r="K262" i="1"/>
  <c r="J262" i="1"/>
  <c r="K261" i="1"/>
  <c r="J261" i="1"/>
  <c r="K260" i="1"/>
  <c r="J260" i="1"/>
  <c r="K259" i="1"/>
  <c r="J259" i="1"/>
  <c r="K258" i="1"/>
  <c r="J258" i="1"/>
  <c r="K257" i="1"/>
  <c r="J257" i="1"/>
  <c r="K256" i="1"/>
  <c r="J256" i="1"/>
  <c r="K255" i="1"/>
  <c r="J255" i="1"/>
  <c r="K254" i="1"/>
  <c r="J254" i="1"/>
  <c r="K253" i="1"/>
  <c r="K263" i="1" s="1"/>
  <c r="F263" i="1" s="1"/>
  <c r="J253" i="1"/>
  <c r="J263" i="1" s="1"/>
  <c r="E263" i="1" s="1"/>
  <c r="F33" i="3" s="1"/>
  <c r="K247" i="1"/>
  <c r="J247" i="1"/>
  <c r="K246" i="1"/>
  <c r="J246" i="1"/>
  <c r="K245" i="1"/>
  <c r="J245" i="1"/>
  <c r="K244" i="1"/>
  <c r="J244" i="1"/>
  <c r="K243" i="1"/>
  <c r="J243" i="1"/>
  <c r="K242" i="1"/>
  <c r="J242" i="1"/>
  <c r="K241" i="1"/>
  <c r="J241" i="1"/>
  <c r="K240" i="1"/>
  <c r="J240" i="1"/>
  <c r="K239" i="1"/>
  <c r="J239" i="1"/>
  <c r="K238" i="1"/>
  <c r="J238" i="1"/>
  <c r="J248" i="1" s="1"/>
  <c r="E248" i="1" s="1"/>
  <c r="F32" i="3" s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16" i="1"/>
  <c r="J216" i="1"/>
  <c r="K215" i="1"/>
  <c r="J215" i="1"/>
  <c r="K214" i="1"/>
  <c r="J214" i="1"/>
  <c r="K213" i="1"/>
  <c r="J213" i="1"/>
  <c r="K212" i="1"/>
  <c r="J212" i="1"/>
  <c r="K211" i="1"/>
  <c r="J211" i="1"/>
  <c r="K210" i="1"/>
  <c r="J210" i="1"/>
  <c r="K209" i="1"/>
  <c r="J209" i="1"/>
  <c r="K208" i="1"/>
  <c r="J208" i="1"/>
  <c r="K207" i="1"/>
  <c r="J207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J201" i="1" s="1"/>
  <c r="E201" i="1" s="1"/>
  <c r="F29" i="3" s="1"/>
  <c r="K185" i="1"/>
  <c r="J185" i="1"/>
  <c r="K184" i="1"/>
  <c r="J184" i="1"/>
  <c r="K183" i="1"/>
  <c r="J183" i="1"/>
  <c r="K182" i="1"/>
  <c r="J182" i="1"/>
  <c r="K181" i="1"/>
  <c r="J181" i="1"/>
  <c r="K180" i="1"/>
  <c r="J180" i="1"/>
  <c r="K179" i="1"/>
  <c r="J179" i="1"/>
  <c r="K178" i="1"/>
  <c r="J178" i="1"/>
  <c r="K177" i="1"/>
  <c r="J177" i="1"/>
  <c r="K176" i="1"/>
  <c r="J176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4" i="1"/>
  <c r="J154" i="1"/>
  <c r="K153" i="1"/>
  <c r="J153" i="1"/>
  <c r="K152" i="1"/>
  <c r="J152" i="1"/>
  <c r="K151" i="1"/>
  <c r="J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K139" i="1" s="1"/>
  <c r="F139" i="1" s="1"/>
  <c r="F44" i="3" s="1"/>
  <c r="J129" i="1"/>
  <c r="J139" i="1" s="1"/>
  <c r="E139" i="1" s="1"/>
  <c r="F25" i="3" s="1"/>
  <c r="K123" i="1"/>
  <c r="J123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J124" i="1" s="1"/>
  <c r="E124" i="1" s="1"/>
  <c r="F24" i="3" s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J62" i="1" s="1"/>
  <c r="E62" i="1" s="1"/>
  <c r="F20" i="3" s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14" i="1"/>
  <c r="K13" i="1"/>
  <c r="K12" i="1"/>
  <c r="K6" i="1"/>
  <c r="K5" i="1"/>
  <c r="J14" i="1"/>
  <c r="J13" i="1"/>
  <c r="J12" i="1"/>
  <c r="J6" i="1"/>
  <c r="J5" i="1"/>
  <c r="J15" i="1" s="1"/>
  <c r="E15" i="1" s="1"/>
  <c r="F17" i="3" s="1"/>
  <c r="F75" i="3"/>
  <c r="F74" i="3"/>
  <c r="F73" i="3"/>
  <c r="F72" i="3"/>
  <c r="F71" i="3"/>
  <c r="F70" i="3"/>
  <c r="F69" i="3"/>
  <c r="E76" i="3"/>
  <c r="G44" i="2"/>
  <c r="E16" i="3" s="1"/>
  <c r="F16" i="3" s="1"/>
  <c r="G33" i="2"/>
  <c r="E15" i="3" s="1"/>
  <c r="F15" i="3" s="1"/>
  <c r="G23" i="2"/>
  <c r="E14" i="3" s="1"/>
  <c r="F14" i="3" s="1"/>
  <c r="G12" i="2"/>
  <c r="E13" i="3" s="1"/>
  <c r="F13" i="3" s="1"/>
  <c r="E38" i="3"/>
  <c r="K155" i="1"/>
  <c r="F155" i="1" s="1"/>
  <c r="F45" i="3" s="1"/>
  <c r="E50" i="3" l="1"/>
  <c r="E49" i="3"/>
  <c r="K232" i="1"/>
  <c r="F232" i="1" s="1"/>
  <c r="E48" i="3"/>
  <c r="J155" i="1"/>
  <c r="E155" i="1" s="1"/>
  <c r="F26" i="3" s="1"/>
  <c r="K124" i="1"/>
  <c r="F124" i="1" s="1"/>
  <c r="F43" i="3" s="1"/>
  <c r="K93" i="1"/>
  <c r="F93" i="1" s="1"/>
  <c r="F41" i="3" s="1"/>
  <c r="J279" i="1"/>
  <c r="E279" i="1" s="1"/>
  <c r="F34" i="3" s="1"/>
  <c r="E40" i="3"/>
  <c r="F76" i="3"/>
  <c r="K77" i="1"/>
  <c r="F77" i="1" s="1"/>
  <c r="K15" i="1"/>
  <c r="F15" i="1" s="1"/>
  <c r="J31" i="1"/>
  <c r="E31" i="1" s="1"/>
  <c r="F18" i="3" s="1"/>
  <c r="J46" i="1"/>
  <c r="E46" i="1" s="1"/>
  <c r="F19" i="3" s="1"/>
  <c r="J77" i="1"/>
  <c r="E77" i="1" s="1"/>
  <c r="F21" i="3" s="1"/>
  <c r="J93" i="1"/>
  <c r="E93" i="1" s="1"/>
  <c r="F22" i="3" s="1"/>
  <c r="J108" i="1"/>
  <c r="E108" i="1" s="1"/>
  <c r="F23" i="3" s="1"/>
  <c r="J170" i="1"/>
  <c r="E170" i="1" s="1"/>
  <c r="F27" i="3" s="1"/>
  <c r="J217" i="1"/>
  <c r="E217" i="1" s="1"/>
  <c r="F30" i="3" s="1"/>
  <c r="K31" i="1"/>
  <c r="F31" i="1" s="1"/>
  <c r="K46" i="1"/>
  <c r="F46" i="1" s="1"/>
  <c r="F39" i="3" s="1"/>
  <c r="K62" i="1"/>
  <c r="F62" i="1" s="1"/>
  <c r="K108" i="1"/>
  <c r="F108" i="1" s="1"/>
  <c r="F42" i="3" s="1"/>
  <c r="K201" i="1"/>
  <c r="F201" i="1" s="1"/>
  <c r="K325" i="1"/>
  <c r="F325" i="1" s="1"/>
  <c r="F53" i="3" s="1"/>
  <c r="J186" i="1"/>
  <c r="E186" i="1" s="1"/>
  <c r="F28" i="3" s="1"/>
  <c r="K217" i="1"/>
  <c r="F217" i="1" s="1"/>
  <c r="K294" i="1"/>
  <c r="F294" i="1" s="1"/>
  <c r="F51" i="3" s="1"/>
  <c r="K186" i="1"/>
  <c r="F186" i="1" s="1"/>
  <c r="F47" i="3" s="1"/>
  <c r="K248" i="1"/>
  <c r="F248" i="1" s="1"/>
  <c r="K170" i="1"/>
  <c r="F170" i="1" s="1"/>
  <c r="F46" i="3" s="1"/>
  <c r="J232" i="1"/>
  <c r="E232" i="1" s="1"/>
  <c r="F31" i="3" s="1"/>
  <c r="J310" i="1"/>
  <c r="E310" i="1" s="1"/>
  <c r="F36" i="3" s="1"/>
  <c r="F54" i="3"/>
  <c r="E54" i="3"/>
  <c r="F50" i="3"/>
  <c r="E55" i="3" l="1"/>
  <c r="F49" i="3"/>
  <c r="F48" i="3"/>
  <c r="F40" i="3"/>
  <c r="F38" i="3"/>
  <c r="F55" i="3" l="1"/>
  <c r="F56" i="3" s="1"/>
  <c r="F78" i="3" s="1"/>
</calcChain>
</file>

<file path=xl/sharedStrings.xml><?xml version="1.0" encoding="utf-8"?>
<sst xmlns="http://schemas.openxmlformats.org/spreadsheetml/2006/main" count="572" uniqueCount="257">
  <si>
    <t>支部名</t>
    <rPh sb="0" eb="2">
      <t>シブ</t>
    </rPh>
    <rPh sb="2" eb="3">
      <t>メイ</t>
    </rPh>
    <phoneticPr fontId="1"/>
  </si>
  <si>
    <t>段位・級位</t>
    <rPh sb="0" eb="2">
      <t>ダンイ</t>
    </rPh>
    <rPh sb="3" eb="4">
      <t>キュウ</t>
    </rPh>
    <rPh sb="4" eb="5">
      <t>イ</t>
    </rPh>
    <phoneticPr fontId="1"/>
  </si>
  <si>
    <t>監督</t>
    <rPh sb="0" eb="2">
      <t>カントク</t>
    </rPh>
    <phoneticPr fontId="1"/>
  </si>
  <si>
    <t>選手１</t>
    <rPh sb="0" eb="2">
      <t>センシュ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</si>
  <si>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</si>
  <si>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</si>
  <si>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選手４</t>
    <rPh sb="0" eb="2">
      <t>センシュ</t>
    </rPh>
    <phoneticPr fontId="1"/>
  </si>
  <si>
    <t>選手５</t>
    <rPh sb="0" eb="2">
      <t>センシュ</t>
    </rPh>
    <phoneticPr fontId="1"/>
  </si>
  <si>
    <t>補欠１</t>
    <rPh sb="0" eb="2">
      <t>ホケツ</t>
    </rPh>
    <phoneticPr fontId="1"/>
  </si>
  <si>
    <t>年齢又は学年</t>
    <rPh sb="0" eb="2">
      <t>ネンレイ</t>
    </rPh>
    <rPh sb="2" eb="3">
      <t>マタ</t>
    </rPh>
    <rPh sb="4" eb="6">
      <t>ガクネン</t>
    </rPh>
    <phoneticPr fontId="1"/>
  </si>
  <si>
    <t>補欠２</t>
    <rPh sb="0" eb="2">
      <t>ホケツ</t>
    </rPh>
    <phoneticPr fontId="1"/>
  </si>
  <si>
    <t>氏　　　名</t>
    <rPh sb="0" eb="5">
      <t>シメイ</t>
    </rPh>
    <phoneticPr fontId="1"/>
  </si>
  <si>
    <t>種目</t>
    <rPh sb="0" eb="2">
      <t>シュモク</t>
    </rPh>
    <phoneticPr fontId="1"/>
  </si>
  <si>
    <t>戦績</t>
    <rPh sb="0" eb="2">
      <t>センセキ</t>
    </rPh>
    <phoneticPr fontId="1"/>
  </si>
  <si>
    <t>支部名</t>
    <rPh sb="0" eb="2">
      <t>シブ</t>
    </rPh>
    <rPh sb="2" eb="3">
      <t>メイ</t>
    </rPh>
    <phoneticPr fontId="1"/>
  </si>
  <si>
    <t>氏　　名</t>
    <rPh sb="0" eb="4">
      <t>シメイ</t>
    </rPh>
    <phoneticPr fontId="1"/>
  </si>
  <si>
    <t>段位・級位</t>
    <rPh sb="0" eb="2">
      <t>ダンイ</t>
    </rPh>
    <rPh sb="3" eb="4">
      <t>キュウ</t>
    </rPh>
    <rPh sb="4" eb="5">
      <t>イ</t>
    </rPh>
    <phoneticPr fontId="1"/>
  </si>
  <si>
    <t>年齢又は学年</t>
    <rPh sb="0" eb="2">
      <t>ネンレイ</t>
    </rPh>
    <rPh sb="2" eb="3">
      <t>マタ</t>
    </rPh>
    <rPh sb="4" eb="6">
      <t>ガクネン</t>
    </rPh>
    <phoneticPr fontId="1"/>
  </si>
  <si>
    <t>会員NO</t>
    <rPh sb="0" eb="2">
      <t>カイイン</t>
    </rPh>
    <phoneticPr fontId="1"/>
  </si>
  <si>
    <t>会員番号</t>
    <rPh sb="0" eb="2">
      <t>カイイン</t>
    </rPh>
    <rPh sb="2" eb="4">
      <t>バンゴウ</t>
    </rPh>
    <phoneticPr fontId="1"/>
  </si>
  <si>
    <t>　　　　指定選手　参加申込書</t>
    <rPh sb="4" eb="6">
      <t>シテイ</t>
    </rPh>
    <rPh sb="6" eb="8">
      <t>センシュ</t>
    </rPh>
    <rPh sb="9" eb="11">
      <t>サンカ</t>
    </rPh>
    <rPh sb="11" eb="14">
      <t>モウシコミショ</t>
    </rPh>
    <phoneticPr fontId="1"/>
  </si>
  <si>
    <t>支部名</t>
    <rPh sb="0" eb="2">
      <t>シブ</t>
    </rPh>
    <rPh sb="2" eb="3">
      <t>メイ</t>
    </rPh>
    <phoneticPr fontId="1"/>
  </si>
  <si>
    <t>支部長名</t>
    <rPh sb="0" eb="3">
      <t>シブチョウ</t>
    </rPh>
    <rPh sb="3" eb="4">
      <t>メイ</t>
    </rPh>
    <phoneticPr fontId="1"/>
  </si>
  <si>
    <t>連絡者名</t>
    <rPh sb="0" eb="3">
      <t>レンラクシャ</t>
    </rPh>
    <rPh sb="3" eb="4">
      <t>メイ</t>
    </rPh>
    <phoneticPr fontId="1"/>
  </si>
  <si>
    <t>連絡者住所</t>
    <rPh sb="0" eb="3">
      <t>レンラクシャ</t>
    </rPh>
    <rPh sb="3" eb="5">
      <t>ジュウショ</t>
    </rPh>
    <phoneticPr fontId="1"/>
  </si>
  <si>
    <t>〒</t>
    <phoneticPr fontId="1"/>
  </si>
  <si>
    <t>＜参加費集計表＞</t>
    <rPh sb="1" eb="4">
      <t>サンカヒ</t>
    </rPh>
    <rPh sb="4" eb="6">
      <t>シュウケイ</t>
    </rPh>
    <rPh sb="6" eb="7">
      <t>ヒョウ</t>
    </rPh>
    <phoneticPr fontId="1"/>
  </si>
  <si>
    <t>競技区分</t>
    <rPh sb="0" eb="2">
      <t>キョウギ</t>
    </rPh>
    <rPh sb="2" eb="4">
      <t>クブン</t>
    </rPh>
    <phoneticPr fontId="1"/>
  </si>
  <si>
    <t>　　　種　　　　　目</t>
    <rPh sb="3" eb="10">
      <t>シュモク</t>
    </rPh>
    <phoneticPr fontId="1"/>
  </si>
  <si>
    <t>参加費合計金額</t>
    <rPh sb="0" eb="3">
      <t>サンカヒ</t>
    </rPh>
    <rPh sb="3" eb="5">
      <t>ゴウケイ</t>
    </rPh>
    <rPh sb="5" eb="7">
      <t>キンガク</t>
    </rPh>
    <phoneticPr fontId="1"/>
  </si>
  <si>
    <t>合計金額</t>
    <rPh sb="0" eb="2">
      <t>ゴウケイ</t>
    </rPh>
    <rPh sb="2" eb="4">
      <t>キンガク</t>
    </rPh>
    <phoneticPr fontId="1"/>
  </si>
  <si>
    <t>イ</t>
    <phoneticPr fontId="1"/>
  </si>
  <si>
    <t>一般男子</t>
    <rPh sb="0" eb="2">
      <t>イッパン</t>
    </rPh>
    <rPh sb="2" eb="4">
      <t>ダンシ</t>
    </rPh>
    <phoneticPr fontId="1"/>
  </si>
  <si>
    <t>組手団体戦</t>
    <rPh sb="0" eb="1">
      <t>クミ</t>
    </rPh>
    <rPh sb="1" eb="2">
      <t>テ</t>
    </rPh>
    <rPh sb="2" eb="5">
      <t>ダンタイセン</t>
    </rPh>
    <phoneticPr fontId="1"/>
  </si>
  <si>
    <t>一般女子</t>
    <rPh sb="0" eb="2">
      <t>イッパン</t>
    </rPh>
    <rPh sb="2" eb="4">
      <t>ジョシ</t>
    </rPh>
    <phoneticPr fontId="1"/>
  </si>
  <si>
    <t>Ａ</t>
    <phoneticPr fontId="1"/>
  </si>
  <si>
    <t>シニア男子５０歳以上</t>
    <rPh sb="3" eb="5">
      <t>ダンシ</t>
    </rPh>
    <rPh sb="7" eb="8">
      <t>サイ</t>
    </rPh>
    <rPh sb="8" eb="10">
      <t>イジョウ</t>
    </rPh>
    <phoneticPr fontId="1"/>
  </si>
  <si>
    <t>Ｂ</t>
    <phoneticPr fontId="1"/>
  </si>
  <si>
    <t>シニア男子４０歳以上</t>
    <rPh sb="3" eb="5">
      <t>ダンシ</t>
    </rPh>
    <rPh sb="7" eb="8">
      <t>サイ</t>
    </rPh>
    <rPh sb="8" eb="10">
      <t>イジョウ</t>
    </rPh>
    <phoneticPr fontId="1"/>
  </si>
  <si>
    <t>Ｃ</t>
    <phoneticPr fontId="1"/>
  </si>
  <si>
    <t>シニア女子４０歳以上</t>
    <rPh sb="3" eb="5">
      <t>ジョシ</t>
    </rPh>
    <rPh sb="7" eb="8">
      <t>サイ</t>
    </rPh>
    <rPh sb="8" eb="10">
      <t>イジョウ</t>
    </rPh>
    <phoneticPr fontId="1"/>
  </si>
  <si>
    <t>Ｅ</t>
    <phoneticPr fontId="1"/>
  </si>
  <si>
    <t>Ｇ</t>
    <phoneticPr fontId="1"/>
  </si>
  <si>
    <t>組手個人戦</t>
    <rPh sb="0" eb="1">
      <t>クミ</t>
    </rPh>
    <rPh sb="1" eb="2">
      <t>テ</t>
    </rPh>
    <rPh sb="2" eb="3">
      <t>コ</t>
    </rPh>
    <rPh sb="3" eb="4">
      <t>ジンセン</t>
    </rPh>
    <rPh sb="4" eb="5">
      <t>セン</t>
    </rPh>
    <phoneticPr fontId="1"/>
  </si>
  <si>
    <t>Ｈ</t>
    <phoneticPr fontId="1"/>
  </si>
  <si>
    <t>Ｉ</t>
    <phoneticPr fontId="1"/>
  </si>
  <si>
    <t>Ｊ</t>
    <phoneticPr fontId="1"/>
  </si>
  <si>
    <t>形個人戦</t>
    <rPh sb="0" eb="1">
      <t>カタ</t>
    </rPh>
    <rPh sb="1" eb="2">
      <t>コ</t>
    </rPh>
    <rPh sb="2" eb="3">
      <t>ジンセン</t>
    </rPh>
    <rPh sb="3" eb="4">
      <t>セン</t>
    </rPh>
    <phoneticPr fontId="1"/>
  </si>
  <si>
    <t>　</t>
    <phoneticPr fontId="1"/>
  </si>
  <si>
    <t>小　　　計</t>
    <rPh sb="0" eb="1">
      <t>ショウ</t>
    </rPh>
    <rPh sb="4" eb="5">
      <t>ケイ</t>
    </rPh>
    <phoneticPr fontId="1"/>
  </si>
  <si>
    <t>①</t>
    <phoneticPr fontId="1"/>
  </si>
  <si>
    <t>③</t>
    <phoneticPr fontId="1"/>
  </si>
  <si>
    <t>⑥</t>
    <phoneticPr fontId="1"/>
  </si>
  <si>
    <t xml:space="preserve"> 個人名刺広告</t>
    <phoneticPr fontId="1"/>
  </si>
  <si>
    <t xml:space="preserve"> 協賛広告（氏名のみ）</t>
    <phoneticPr fontId="1"/>
  </si>
  <si>
    <t>②</t>
    <phoneticPr fontId="1"/>
  </si>
  <si>
    <t>④</t>
    <phoneticPr fontId="1"/>
  </si>
  <si>
    <t>⑤</t>
    <phoneticPr fontId="1"/>
  </si>
  <si>
    <t>⑦</t>
    <phoneticPr fontId="1"/>
  </si>
  <si>
    <t>協賛広告申込</t>
    <rPh sb="0" eb="2">
      <t>キョウサン</t>
    </rPh>
    <rPh sb="2" eb="4">
      <t>コウコク</t>
    </rPh>
    <rPh sb="4" eb="6">
      <t>モウシコミ</t>
    </rPh>
    <phoneticPr fontId="1"/>
  </si>
  <si>
    <t xml:space="preserve"> 誌上全１頁</t>
    <phoneticPr fontId="1"/>
  </si>
  <si>
    <t xml:space="preserve"> 同２分の１</t>
    <phoneticPr fontId="1"/>
  </si>
  <si>
    <t xml:space="preserve"> 同３分の１</t>
    <phoneticPr fontId="1"/>
  </si>
  <si>
    <t xml:space="preserve"> 同４分の１</t>
    <phoneticPr fontId="1"/>
  </si>
  <si>
    <t xml:space="preserve"> 同５分の１</t>
    <phoneticPr fontId="1"/>
  </si>
  <si>
    <t>年齢</t>
    <rPh sb="0" eb="2">
      <t>ネンレイ</t>
    </rPh>
    <phoneticPr fontId="1"/>
  </si>
  <si>
    <t>段位
級位</t>
    <rPh sb="0" eb="2">
      <t>ダンイ</t>
    </rPh>
    <rPh sb="3" eb="4">
      <t>キュウ</t>
    </rPh>
    <rPh sb="4" eb="5">
      <t>イ</t>
    </rPh>
    <phoneticPr fontId="1"/>
  </si>
  <si>
    <t>指定</t>
    <rPh sb="0" eb="2">
      <t>シテイ</t>
    </rPh>
    <phoneticPr fontId="1"/>
  </si>
  <si>
    <t>Ｎ</t>
    <phoneticPr fontId="1"/>
  </si>
  <si>
    <t>Ｏ</t>
    <phoneticPr fontId="1"/>
  </si>
  <si>
    <t>Ｐ</t>
    <phoneticPr fontId="1"/>
  </si>
  <si>
    <t>Ｑ</t>
    <phoneticPr fontId="1"/>
  </si>
  <si>
    <t>Ｒ</t>
    <phoneticPr fontId="1"/>
  </si>
  <si>
    <t>Ｕ１</t>
    <phoneticPr fontId="1"/>
  </si>
  <si>
    <t>Ｕ２</t>
    <phoneticPr fontId="1"/>
  </si>
  <si>
    <t>合計</t>
    <rPh sb="0" eb="2">
      <t>ゴウケイ</t>
    </rPh>
    <phoneticPr fontId="1"/>
  </si>
  <si>
    <t>Ｋ１</t>
    <phoneticPr fontId="1"/>
  </si>
  <si>
    <t>Ｋ２</t>
    <phoneticPr fontId="1"/>
  </si>
  <si>
    <t>Ｌ１</t>
    <phoneticPr fontId="1"/>
  </si>
  <si>
    <t>Ｌ２</t>
    <phoneticPr fontId="1"/>
  </si>
  <si>
    <t>Ｍ１</t>
    <phoneticPr fontId="1"/>
  </si>
  <si>
    <t>Ｍ２</t>
    <phoneticPr fontId="1"/>
  </si>
  <si>
    <t>個人戦（組手・形）シニア男子５０歳以上（出場種目に金額を記入して下さい）　　</t>
    <rPh sb="0" eb="1">
      <t>コ</t>
    </rPh>
    <rPh sb="1" eb="2">
      <t>ジンセン</t>
    </rPh>
    <rPh sb="2" eb="3">
      <t>セン</t>
    </rPh>
    <rPh sb="4" eb="5">
      <t>クミ</t>
    </rPh>
    <rPh sb="5" eb="6">
      <t>テ</t>
    </rPh>
    <rPh sb="7" eb="8">
      <t>カタ</t>
    </rPh>
    <rPh sb="12" eb="14">
      <t>ダンシ</t>
    </rPh>
    <rPh sb="16" eb="17">
      <t>サイ</t>
    </rPh>
    <rPh sb="17" eb="19">
      <t>イジョウ</t>
    </rPh>
    <phoneticPr fontId="1"/>
  </si>
  <si>
    <t>個人戦（組手・形）シニア男子４０歳以上（出場種目に金額を記入して下さい）　　</t>
    <rPh sb="0" eb="1">
      <t>コ</t>
    </rPh>
    <rPh sb="1" eb="2">
      <t>ジンセン</t>
    </rPh>
    <rPh sb="2" eb="3">
      <t>セン</t>
    </rPh>
    <rPh sb="4" eb="5">
      <t>クミ</t>
    </rPh>
    <rPh sb="5" eb="6">
      <t>テ</t>
    </rPh>
    <rPh sb="7" eb="8">
      <t>カタ</t>
    </rPh>
    <rPh sb="12" eb="14">
      <t>ダンシ</t>
    </rPh>
    <rPh sb="16" eb="17">
      <t>サイ</t>
    </rPh>
    <rPh sb="17" eb="19">
      <t>イジョウ</t>
    </rPh>
    <phoneticPr fontId="1"/>
  </si>
  <si>
    <t>個人戦（組手・形）シニア女子４０歳以上（出場種目に金額を記入して下さい）　　</t>
    <rPh sb="0" eb="1">
      <t>コ</t>
    </rPh>
    <rPh sb="1" eb="2">
      <t>ジンセン</t>
    </rPh>
    <rPh sb="2" eb="3">
      <t>セン</t>
    </rPh>
    <rPh sb="4" eb="5">
      <t>クミ</t>
    </rPh>
    <rPh sb="5" eb="6">
      <t>テ</t>
    </rPh>
    <rPh sb="7" eb="8">
      <t>カタ</t>
    </rPh>
    <rPh sb="12" eb="14">
      <t>ジョシ</t>
    </rPh>
    <rPh sb="16" eb="17">
      <t>サイ</t>
    </rPh>
    <rPh sb="17" eb="19">
      <t>イジョウ</t>
    </rPh>
    <phoneticPr fontId="1"/>
  </si>
  <si>
    <t>個人戦（組手・形）一般男子有級（出場種目に金額を記入して下さい）　　</t>
    <rPh sb="0" eb="1">
      <t>コ</t>
    </rPh>
    <rPh sb="1" eb="2">
      <t>ジンセン</t>
    </rPh>
    <rPh sb="2" eb="3">
      <t>セン</t>
    </rPh>
    <rPh sb="4" eb="5">
      <t>クミ</t>
    </rPh>
    <rPh sb="5" eb="6">
      <t>テ</t>
    </rPh>
    <rPh sb="7" eb="8">
      <t>カタ</t>
    </rPh>
    <rPh sb="9" eb="11">
      <t>イッパン</t>
    </rPh>
    <rPh sb="11" eb="13">
      <t>ダンシ</t>
    </rPh>
    <rPh sb="13" eb="14">
      <t>ユウ</t>
    </rPh>
    <rPh sb="14" eb="15">
      <t>キュウ</t>
    </rPh>
    <phoneticPr fontId="1"/>
  </si>
  <si>
    <t>個人戦（組手・形）少年男子（出場種目に金額を記入して下さい）　　</t>
    <rPh sb="0" eb="1">
      <t>コ</t>
    </rPh>
    <rPh sb="1" eb="2">
      <t>ジンセン</t>
    </rPh>
    <rPh sb="2" eb="3">
      <t>セン</t>
    </rPh>
    <rPh sb="4" eb="5">
      <t>クミ</t>
    </rPh>
    <rPh sb="5" eb="6">
      <t>テ</t>
    </rPh>
    <rPh sb="7" eb="8">
      <t>カタ</t>
    </rPh>
    <rPh sb="9" eb="11">
      <t>ショウネン</t>
    </rPh>
    <rPh sb="11" eb="13">
      <t>ダンシ</t>
    </rPh>
    <phoneticPr fontId="1"/>
  </si>
  <si>
    <t>個人戦（組手・形）少年女子（出場種目に金額を記入して下さい）　　</t>
    <rPh sb="0" eb="1">
      <t>コ</t>
    </rPh>
    <rPh sb="1" eb="2">
      <t>ジンセン</t>
    </rPh>
    <rPh sb="2" eb="3">
      <t>セン</t>
    </rPh>
    <rPh sb="4" eb="5">
      <t>クミ</t>
    </rPh>
    <rPh sb="5" eb="6">
      <t>テ</t>
    </rPh>
    <rPh sb="7" eb="8">
      <t>カタ</t>
    </rPh>
    <rPh sb="9" eb="11">
      <t>ショウネン</t>
    </rPh>
    <rPh sb="11" eb="13">
      <t>ジョシ</t>
    </rPh>
    <phoneticPr fontId="1"/>
  </si>
  <si>
    <t>氏　　名</t>
    <rPh sb="0" eb="4">
      <t>シメイ</t>
    </rPh>
    <phoneticPr fontId="1"/>
  </si>
  <si>
    <t>会員番号</t>
    <rPh sb="0" eb="2">
      <t>カイイン</t>
    </rPh>
    <rPh sb="2" eb="4">
      <t>バンゴウ</t>
    </rPh>
    <phoneticPr fontId="1"/>
  </si>
  <si>
    <t>男女</t>
    <rPh sb="0" eb="2">
      <t>ダンジョ</t>
    </rPh>
    <phoneticPr fontId="1"/>
  </si>
  <si>
    <t>Ｄ１</t>
    <phoneticPr fontId="1"/>
  </si>
  <si>
    <t>Ｄ２</t>
    <phoneticPr fontId="1"/>
  </si>
  <si>
    <t>一般男子有段</t>
    <rPh sb="0" eb="2">
      <t>イッパン</t>
    </rPh>
    <rPh sb="2" eb="4">
      <t>ダンシ</t>
    </rPh>
    <rPh sb="4" eb="6">
      <t>ユウダン</t>
    </rPh>
    <phoneticPr fontId="1"/>
  </si>
  <si>
    <t>個人戦（組手・形）一般男子有段（出場種目に金額を記入して下さい）　　</t>
    <rPh sb="0" eb="1">
      <t>コ</t>
    </rPh>
    <rPh sb="1" eb="2">
      <t>ジンセン</t>
    </rPh>
    <rPh sb="2" eb="3">
      <t>セン</t>
    </rPh>
    <rPh sb="4" eb="5">
      <t>クミ</t>
    </rPh>
    <rPh sb="5" eb="6">
      <t>テ</t>
    </rPh>
    <rPh sb="7" eb="8">
      <t>カタ</t>
    </rPh>
    <rPh sb="9" eb="11">
      <t>イッパン</t>
    </rPh>
    <rPh sb="11" eb="13">
      <t>ダンシ</t>
    </rPh>
    <rPh sb="13" eb="15">
      <t>ユウダン</t>
    </rPh>
    <phoneticPr fontId="1"/>
  </si>
  <si>
    <t>段位</t>
    <rPh sb="0" eb="2">
      <t>ダンイ</t>
    </rPh>
    <phoneticPr fontId="1"/>
  </si>
  <si>
    <t>級位</t>
    <rPh sb="0" eb="1">
      <t>キュウ</t>
    </rPh>
    <rPh sb="1" eb="2">
      <t>イ</t>
    </rPh>
    <phoneticPr fontId="1"/>
  </si>
  <si>
    <t>段位</t>
    <rPh sb="0" eb="1">
      <t>ダン</t>
    </rPh>
    <rPh sb="1" eb="2">
      <t>イ</t>
    </rPh>
    <phoneticPr fontId="1"/>
  </si>
  <si>
    <t>組手団体戦　イ　一般男子</t>
    <rPh sb="0" eb="1">
      <t>クミ</t>
    </rPh>
    <rPh sb="1" eb="2">
      <t>テ</t>
    </rPh>
    <rPh sb="2" eb="5">
      <t>ダンタイセン</t>
    </rPh>
    <rPh sb="8" eb="10">
      <t>イッパン</t>
    </rPh>
    <rPh sb="10" eb="12">
      <t>ダンシ</t>
    </rPh>
    <phoneticPr fontId="1"/>
  </si>
  <si>
    <t>Ｖ１</t>
    <phoneticPr fontId="1"/>
  </si>
  <si>
    <t>Ｖ２</t>
    <phoneticPr fontId="1"/>
  </si>
  <si>
    <t>Ｗ</t>
    <phoneticPr fontId="1"/>
  </si>
  <si>
    <t>Ｘ</t>
    <phoneticPr fontId="1"/>
  </si>
  <si>
    <t>ウ</t>
    <phoneticPr fontId="1"/>
  </si>
  <si>
    <t>エ</t>
    <phoneticPr fontId="1"/>
  </si>
  <si>
    <t>オ</t>
    <phoneticPr fontId="1"/>
  </si>
  <si>
    <t>Ｙ１</t>
    <phoneticPr fontId="1"/>
  </si>
  <si>
    <t>Ｙ２</t>
    <phoneticPr fontId="1"/>
  </si>
  <si>
    <t>Ｚ１</t>
    <phoneticPr fontId="1"/>
  </si>
  <si>
    <t>Ｚ２</t>
    <phoneticPr fontId="1"/>
  </si>
  <si>
    <t>少年男子（高校生を含む）</t>
    <rPh sb="0" eb="2">
      <t>ショウネン</t>
    </rPh>
    <rPh sb="2" eb="4">
      <t>ダンシ</t>
    </rPh>
    <phoneticPr fontId="1"/>
  </si>
  <si>
    <t>少年女子（高校生を含む）</t>
    <rPh sb="0" eb="2">
      <t>ショウネン</t>
    </rPh>
    <rPh sb="2" eb="4">
      <t>ジョシ</t>
    </rPh>
    <phoneticPr fontId="1"/>
  </si>
  <si>
    <t>一般男子有段の部（大学生を含む）</t>
    <rPh sb="0" eb="2">
      <t>イッパン</t>
    </rPh>
    <rPh sb="2" eb="4">
      <t>ダンシ</t>
    </rPh>
    <rPh sb="4" eb="5">
      <t>ユウ</t>
    </rPh>
    <rPh sb="5" eb="6">
      <t>ダン</t>
    </rPh>
    <rPh sb="7" eb="8">
      <t>ブ</t>
    </rPh>
    <rPh sb="9" eb="12">
      <t>ダイガクセイ</t>
    </rPh>
    <rPh sb="13" eb="14">
      <t>フク</t>
    </rPh>
    <phoneticPr fontId="1"/>
  </si>
  <si>
    <t>一般男子有級の部（大学生を含む）</t>
    <rPh sb="0" eb="2">
      <t>イッパン</t>
    </rPh>
    <rPh sb="2" eb="4">
      <t>ダンシ</t>
    </rPh>
    <rPh sb="4" eb="6">
      <t>ユウキュウ</t>
    </rPh>
    <rPh sb="7" eb="8">
      <t>ブ</t>
    </rPh>
    <rPh sb="9" eb="12">
      <t>ダイガクセイ</t>
    </rPh>
    <rPh sb="13" eb="14">
      <t>フク</t>
    </rPh>
    <phoneticPr fontId="1"/>
  </si>
  <si>
    <t>一般女子有段の部（大学生を含む）</t>
    <rPh sb="0" eb="2">
      <t>イッパン</t>
    </rPh>
    <rPh sb="2" eb="4">
      <t>ジョシ</t>
    </rPh>
    <rPh sb="4" eb="5">
      <t>ユウ</t>
    </rPh>
    <rPh sb="5" eb="6">
      <t>ダン</t>
    </rPh>
    <rPh sb="7" eb="8">
      <t>ブ</t>
    </rPh>
    <rPh sb="9" eb="12">
      <t>ダイガクセイ</t>
    </rPh>
    <rPh sb="13" eb="14">
      <t>フク</t>
    </rPh>
    <phoneticPr fontId="1"/>
  </si>
  <si>
    <t>一般女子有級の部（大学生を含む）</t>
    <rPh sb="0" eb="2">
      <t>イッパン</t>
    </rPh>
    <rPh sb="2" eb="4">
      <t>ジョシ</t>
    </rPh>
    <rPh sb="4" eb="6">
      <t>ユウキュウ</t>
    </rPh>
    <rPh sb="7" eb="8">
      <t>ブ</t>
    </rPh>
    <rPh sb="9" eb="12">
      <t>ダイガクセイ</t>
    </rPh>
    <rPh sb="13" eb="14">
      <t>フク</t>
    </rPh>
    <phoneticPr fontId="1"/>
  </si>
  <si>
    <t>S2</t>
    <phoneticPr fontId="1"/>
  </si>
  <si>
    <t>Ｔ１</t>
    <phoneticPr fontId="1"/>
  </si>
  <si>
    <t>Ｔ２</t>
    <phoneticPr fontId="1"/>
  </si>
  <si>
    <t>組手団体戦　エ　一般女子（大学生、少年女子を含む）　</t>
    <rPh sb="0" eb="1">
      <t>クミ</t>
    </rPh>
    <rPh sb="1" eb="2">
      <t>テ</t>
    </rPh>
    <rPh sb="2" eb="5">
      <t>ダンタイセン</t>
    </rPh>
    <rPh sb="8" eb="10">
      <t>イッパン</t>
    </rPh>
    <rPh sb="10" eb="12">
      <t>ジョシ</t>
    </rPh>
    <rPh sb="13" eb="16">
      <t>ダイガクセイ</t>
    </rPh>
    <rPh sb="17" eb="19">
      <t>ショウネン</t>
    </rPh>
    <rPh sb="19" eb="21">
      <t>ジョシ</t>
    </rPh>
    <rPh sb="22" eb="23">
      <t>フク</t>
    </rPh>
    <phoneticPr fontId="1"/>
  </si>
  <si>
    <t>組手団体戦　オ　少年男子（高校生を含む）　　</t>
    <rPh sb="0" eb="1">
      <t>クミ</t>
    </rPh>
    <rPh sb="1" eb="2">
      <t>テ</t>
    </rPh>
    <rPh sb="2" eb="5">
      <t>ダンタイセン</t>
    </rPh>
    <rPh sb="8" eb="10">
      <t>ショウネン</t>
    </rPh>
    <rPh sb="10" eb="12">
      <t>ダンシ</t>
    </rPh>
    <rPh sb="13" eb="16">
      <t>コウコウセイ</t>
    </rPh>
    <rPh sb="17" eb="18">
      <t>フク</t>
    </rPh>
    <phoneticPr fontId="1"/>
  </si>
  <si>
    <t>一般女子有級の部（大学生を含む）</t>
    <rPh sb="0" eb="2">
      <t>イッパン</t>
    </rPh>
    <rPh sb="2" eb="4">
      <t>ジョシ</t>
    </rPh>
    <rPh sb="4" eb="5">
      <t>ユウ</t>
    </rPh>
    <rPh sb="5" eb="6">
      <t>キュウ</t>
    </rPh>
    <rPh sb="7" eb="8">
      <t>ブ</t>
    </rPh>
    <rPh sb="9" eb="12">
      <t>ダイガクセイ</t>
    </rPh>
    <rPh sb="13" eb="14">
      <t>フク</t>
    </rPh>
    <phoneticPr fontId="1"/>
  </si>
  <si>
    <t>Ｆ２</t>
    <phoneticPr fontId="1"/>
  </si>
  <si>
    <t>個人戦（組手・形）一般女子有段（大学生を含む）（出場種目に金額を記入して下さい）　　</t>
    <rPh sb="0" eb="1">
      <t>コ</t>
    </rPh>
    <rPh sb="1" eb="2">
      <t>ジンセン</t>
    </rPh>
    <rPh sb="2" eb="3">
      <t>セン</t>
    </rPh>
    <rPh sb="4" eb="5">
      <t>クミ</t>
    </rPh>
    <rPh sb="5" eb="6">
      <t>テ</t>
    </rPh>
    <rPh sb="7" eb="8">
      <t>カタ</t>
    </rPh>
    <rPh sb="9" eb="11">
      <t>イッパン</t>
    </rPh>
    <rPh sb="11" eb="13">
      <t>ジョシ</t>
    </rPh>
    <rPh sb="13" eb="14">
      <t>ユウ</t>
    </rPh>
    <rPh sb="14" eb="15">
      <t>ダン</t>
    </rPh>
    <phoneticPr fontId="1"/>
  </si>
  <si>
    <t>個人戦（組手・形）一般女子有級（大学生を含む）（出場種目に金額を記入して下さい）　　</t>
    <rPh sb="0" eb="1">
      <t>コ</t>
    </rPh>
    <rPh sb="1" eb="2">
      <t>ジンセン</t>
    </rPh>
    <rPh sb="2" eb="3">
      <t>セン</t>
    </rPh>
    <rPh sb="4" eb="5">
      <t>クミ</t>
    </rPh>
    <rPh sb="5" eb="6">
      <t>テ</t>
    </rPh>
    <rPh sb="7" eb="8">
      <t>カタ</t>
    </rPh>
    <rPh sb="9" eb="11">
      <t>イッパン</t>
    </rPh>
    <rPh sb="11" eb="13">
      <t>ジョシ</t>
    </rPh>
    <rPh sb="13" eb="15">
      <t>ユウキュウ</t>
    </rPh>
    <rPh sb="16" eb="19">
      <t>ダイガクセイ</t>
    </rPh>
    <rPh sb="20" eb="21">
      <t>フク</t>
    </rPh>
    <phoneticPr fontId="1"/>
  </si>
  <si>
    <t>Ｆ１</t>
    <phoneticPr fontId="1"/>
  </si>
  <si>
    <t>S１</t>
    <phoneticPr fontId="1"/>
  </si>
  <si>
    <t>年齢又は学年</t>
    <rPh sb="0" eb="2">
      <t>ネンレイ</t>
    </rPh>
    <rPh sb="2" eb="3">
      <t>マタ</t>
    </rPh>
    <rPh sb="4" eb="6">
      <t>ガクネン</t>
    </rPh>
    <phoneticPr fontId="1"/>
  </si>
  <si>
    <t>学年</t>
    <rPh sb="0" eb="2">
      <t>ガクネン</t>
    </rPh>
    <phoneticPr fontId="1"/>
  </si>
  <si>
    <t>プログラムの無料配布について</t>
    <rPh sb="6" eb="8">
      <t>ムリョウ</t>
    </rPh>
    <rPh sb="8" eb="10">
      <t>ハイフ</t>
    </rPh>
    <phoneticPr fontId="1"/>
  </si>
  <si>
    <t>※これ以上のプログラムが必要な場合は、下記に事前申込みをお願い致します。</t>
    <rPh sb="3" eb="5">
      <t>イジョウ</t>
    </rPh>
    <rPh sb="12" eb="14">
      <t>ヒツヨウ</t>
    </rPh>
    <rPh sb="15" eb="17">
      <t>バアイ</t>
    </rPh>
    <rPh sb="19" eb="21">
      <t>カキ</t>
    </rPh>
    <rPh sb="22" eb="24">
      <t>ジゼン</t>
    </rPh>
    <rPh sb="24" eb="26">
      <t>モウシコ</t>
    </rPh>
    <rPh sb="29" eb="30">
      <t>ネガ</t>
    </rPh>
    <rPh sb="31" eb="32">
      <t>イタ</t>
    </rPh>
    <phoneticPr fontId="1"/>
  </si>
  <si>
    <t>年齢or
学年</t>
    <rPh sb="0" eb="2">
      <t>ネンレイ</t>
    </rPh>
    <rPh sb="5" eb="7">
      <t>ガクネン</t>
    </rPh>
    <phoneticPr fontId="1"/>
  </si>
  <si>
    <t>※1 会員番号は必ず記入して下さい。</t>
    <rPh sb="3" eb="5">
      <t>カイイン</t>
    </rPh>
    <rPh sb="5" eb="7">
      <t>バンゴウ</t>
    </rPh>
    <rPh sb="8" eb="9">
      <t>カナラ</t>
    </rPh>
    <rPh sb="10" eb="12">
      <t>キニュウ</t>
    </rPh>
    <rPh sb="14" eb="15">
      <t>クダ</t>
    </rPh>
    <phoneticPr fontId="1"/>
  </si>
  <si>
    <t>チーム小計</t>
    <rPh sb="3" eb="4">
      <t>ショウ</t>
    </rPh>
    <rPh sb="4" eb="5">
      <t>ケイ</t>
    </rPh>
    <phoneticPr fontId="1"/>
  </si>
  <si>
    <t>　個人小計</t>
    <rPh sb="1" eb="3">
      <t>コジン</t>
    </rPh>
    <rPh sb="3" eb="4">
      <t>ショウ</t>
    </rPh>
    <rPh sb="4" eb="5">
      <t>ケイ</t>
    </rPh>
    <phoneticPr fontId="1"/>
  </si>
  <si>
    <t>＠１００，０００×</t>
    <phoneticPr fontId="1"/>
  </si>
  <si>
    <t>組手</t>
    <rPh sb="0" eb="2">
      <t>クミテ</t>
    </rPh>
    <phoneticPr fontId="1"/>
  </si>
  <si>
    <t>形</t>
    <rPh sb="0" eb="1">
      <t>カタ</t>
    </rPh>
    <phoneticPr fontId="1"/>
  </si>
  <si>
    <t>※2 指定選手の場合は指定欄に、組手は１、形は２、両方は３を記入して下さい。</t>
    <rPh sb="3" eb="5">
      <t>シテイ</t>
    </rPh>
    <rPh sb="5" eb="7">
      <t>センシュ</t>
    </rPh>
    <rPh sb="8" eb="10">
      <t>バアイ</t>
    </rPh>
    <rPh sb="11" eb="13">
      <t>シテイ</t>
    </rPh>
    <rPh sb="13" eb="14">
      <t>ラン</t>
    </rPh>
    <rPh sb="16" eb="18">
      <t>クミテ</t>
    </rPh>
    <rPh sb="21" eb="22">
      <t>カタ</t>
    </rPh>
    <rPh sb="25" eb="27">
      <t>リョウホウ</t>
    </rPh>
    <rPh sb="30" eb="32">
      <t>キニュウ</t>
    </rPh>
    <rPh sb="34" eb="35">
      <t>クダ</t>
    </rPh>
    <phoneticPr fontId="1"/>
  </si>
  <si>
    <t xml:space="preserve">           申込総合計</t>
    <rPh sb="11" eb="13">
      <t>モウシコミ</t>
    </rPh>
    <rPh sb="13" eb="14">
      <t>ソウ</t>
    </rPh>
    <rPh sb="14" eb="16">
      <t>ゴウケイ</t>
    </rPh>
    <phoneticPr fontId="1"/>
  </si>
  <si>
    <t>合　計</t>
    <rPh sb="0" eb="1">
      <t>ゴウ</t>
    </rPh>
    <rPh sb="2" eb="3">
      <t>ケイ</t>
    </rPh>
    <phoneticPr fontId="1"/>
  </si>
  <si>
    <t>＠２5，０００ ×</t>
    <phoneticPr fontId="1"/>
  </si>
  <si>
    <t>＠20，０００ ×</t>
    <phoneticPr fontId="1"/>
  </si>
  <si>
    <t>＠　６，０００ ×</t>
  </si>
  <si>
    <t>＠　６，０００ ×</t>
    <phoneticPr fontId="1"/>
  </si>
  <si>
    <t>＠　４，０００ ×</t>
  </si>
  <si>
    <t>＠　４，０００ ×</t>
    <phoneticPr fontId="1"/>
  </si>
  <si>
    <t>＠　１，０００×</t>
    <phoneticPr fontId="1"/>
  </si>
  <si>
    <t>形（Ｑ）
6,000円</t>
    <rPh sb="0" eb="1">
      <t>カタ</t>
    </rPh>
    <phoneticPr fontId="1"/>
  </si>
  <si>
    <t>組手（Ａ）
6,000円</t>
    <rPh sb="0" eb="1">
      <t>クミ</t>
    </rPh>
    <rPh sb="1" eb="2">
      <t>テ</t>
    </rPh>
    <rPh sb="11" eb="12">
      <t>エン</t>
    </rPh>
    <phoneticPr fontId="1"/>
  </si>
  <si>
    <t>組手（Ｂ）
6,000円</t>
    <rPh sb="0" eb="1">
      <t>クミ</t>
    </rPh>
    <rPh sb="1" eb="2">
      <t>テ</t>
    </rPh>
    <rPh sb="11" eb="12">
      <t>エン</t>
    </rPh>
    <phoneticPr fontId="1"/>
  </si>
  <si>
    <t>組手（Ｃ）
6,000円</t>
    <rPh sb="0" eb="1">
      <t>クミ</t>
    </rPh>
    <rPh sb="1" eb="2">
      <t>テ</t>
    </rPh>
    <rPh sb="11" eb="12">
      <t>エン</t>
    </rPh>
    <phoneticPr fontId="1"/>
  </si>
  <si>
    <t>形（Ｒ）
6,000円</t>
    <rPh sb="0" eb="1">
      <t>カタ</t>
    </rPh>
    <phoneticPr fontId="1"/>
  </si>
  <si>
    <t>組手（Ｄ１）
6,000円</t>
    <rPh sb="0" eb="1">
      <t>クミ</t>
    </rPh>
    <rPh sb="1" eb="2">
      <t>テ</t>
    </rPh>
    <rPh sb="12" eb="13">
      <t>エン</t>
    </rPh>
    <phoneticPr fontId="1"/>
  </si>
  <si>
    <t>形（Ｓ１）
6,000円</t>
    <rPh sb="0" eb="1">
      <t>カタ</t>
    </rPh>
    <phoneticPr fontId="1"/>
  </si>
  <si>
    <t>組手（Ｄ２）
6,000円</t>
    <rPh sb="0" eb="1">
      <t>クミ</t>
    </rPh>
    <rPh sb="1" eb="2">
      <t>テ</t>
    </rPh>
    <rPh sb="12" eb="13">
      <t>エン</t>
    </rPh>
    <phoneticPr fontId="1"/>
  </si>
  <si>
    <t>組手（Ｅ）
6,000円</t>
    <rPh sb="0" eb="1">
      <t>クミ</t>
    </rPh>
    <rPh sb="1" eb="2">
      <t>テ</t>
    </rPh>
    <rPh sb="11" eb="12">
      <t>エン</t>
    </rPh>
    <phoneticPr fontId="1"/>
  </si>
  <si>
    <t>形（Ｓ２）
6,000円</t>
    <rPh sb="0" eb="1">
      <t>カタ</t>
    </rPh>
    <phoneticPr fontId="1"/>
  </si>
  <si>
    <t>組手（Ｆ１）
6,000円</t>
    <rPh sb="0" eb="1">
      <t>クミ</t>
    </rPh>
    <rPh sb="1" eb="2">
      <t>テ</t>
    </rPh>
    <rPh sb="12" eb="13">
      <t>エン</t>
    </rPh>
    <phoneticPr fontId="1"/>
  </si>
  <si>
    <t>形（Ｔ１）
6,000円</t>
    <rPh sb="0" eb="1">
      <t>カタ</t>
    </rPh>
    <phoneticPr fontId="1"/>
  </si>
  <si>
    <t>組手（Ｆ２）
6,000円</t>
    <rPh sb="0" eb="1">
      <t>クミ</t>
    </rPh>
    <rPh sb="1" eb="2">
      <t>テ</t>
    </rPh>
    <rPh sb="12" eb="13">
      <t>エン</t>
    </rPh>
    <phoneticPr fontId="1"/>
  </si>
  <si>
    <t>形（Ｔ２）
6,000円</t>
    <rPh sb="0" eb="1">
      <t>カタ</t>
    </rPh>
    <phoneticPr fontId="1"/>
  </si>
  <si>
    <t>組手（Ｇ）
4,000円</t>
    <rPh sb="0" eb="1">
      <t>クミ</t>
    </rPh>
    <rPh sb="1" eb="2">
      <t>テ</t>
    </rPh>
    <rPh sb="11" eb="12">
      <t>エン</t>
    </rPh>
    <phoneticPr fontId="1"/>
  </si>
  <si>
    <t>形（Ｕ１）
4,000円</t>
    <rPh sb="0" eb="1">
      <t>カタ</t>
    </rPh>
    <phoneticPr fontId="1"/>
  </si>
  <si>
    <t>組手（Ｈ）
4,000円</t>
    <rPh sb="0" eb="1">
      <t>クミ</t>
    </rPh>
    <rPh sb="1" eb="2">
      <t>テ</t>
    </rPh>
    <rPh sb="11" eb="12">
      <t>エン</t>
    </rPh>
    <phoneticPr fontId="1"/>
  </si>
  <si>
    <t>形（Ｕ２）
4,000円</t>
    <rPh sb="0" eb="1">
      <t>カタ</t>
    </rPh>
    <phoneticPr fontId="1"/>
  </si>
  <si>
    <t>組手（Ｉ）
4,000円</t>
    <rPh sb="0" eb="1">
      <t>クミ</t>
    </rPh>
    <rPh sb="1" eb="2">
      <t>テ</t>
    </rPh>
    <rPh sb="11" eb="12">
      <t>エン</t>
    </rPh>
    <phoneticPr fontId="1"/>
  </si>
  <si>
    <t>形（Ｖ１）
4,000円</t>
    <rPh sb="0" eb="1">
      <t>カタ</t>
    </rPh>
    <phoneticPr fontId="1"/>
  </si>
  <si>
    <t>組手（Ｊ）
4,000円</t>
    <rPh sb="0" eb="1">
      <t>クミ</t>
    </rPh>
    <rPh sb="1" eb="2">
      <t>テ</t>
    </rPh>
    <rPh sb="11" eb="12">
      <t>エン</t>
    </rPh>
    <phoneticPr fontId="1"/>
  </si>
  <si>
    <t>形（Ｖ２）
4,000円</t>
    <rPh sb="0" eb="1">
      <t>カタ</t>
    </rPh>
    <phoneticPr fontId="1"/>
  </si>
  <si>
    <t>組手（Ｋ１）
4,000円</t>
    <rPh sb="0" eb="1">
      <t>クミ</t>
    </rPh>
    <rPh sb="1" eb="2">
      <t>テ</t>
    </rPh>
    <rPh sb="12" eb="13">
      <t>エン</t>
    </rPh>
    <phoneticPr fontId="1"/>
  </si>
  <si>
    <t>形（Ｗ）
4,000円</t>
    <rPh sb="0" eb="1">
      <t>カタ</t>
    </rPh>
    <phoneticPr fontId="1"/>
  </si>
  <si>
    <t>組手（Ｋ２）
4,000円</t>
    <rPh sb="0" eb="1">
      <t>クミ</t>
    </rPh>
    <rPh sb="1" eb="2">
      <t>テ</t>
    </rPh>
    <rPh sb="12" eb="13">
      <t>エン</t>
    </rPh>
    <phoneticPr fontId="1"/>
  </si>
  <si>
    <t>組手（Ｌ１）
4,000円</t>
    <rPh sb="0" eb="1">
      <t>クミ</t>
    </rPh>
    <rPh sb="1" eb="2">
      <t>テ</t>
    </rPh>
    <rPh sb="12" eb="13">
      <t>エン</t>
    </rPh>
    <phoneticPr fontId="1"/>
  </si>
  <si>
    <t>形（Ｘ）
4,000円</t>
    <rPh sb="0" eb="1">
      <t>カタ</t>
    </rPh>
    <phoneticPr fontId="1"/>
  </si>
  <si>
    <t>組手（Ｌ２）
4,000円</t>
    <rPh sb="0" eb="1">
      <t>クミ</t>
    </rPh>
    <rPh sb="1" eb="2">
      <t>テ</t>
    </rPh>
    <rPh sb="12" eb="13">
      <t>エン</t>
    </rPh>
    <phoneticPr fontId="1"/>
  </si>
  <si>
    <t>組手（Ｍ１）
4,000円</t>
    <rPh sb="0" eb="1">
      <t>クミ</t>
    </rPh>
    <rPh sb="1" eb="2">
      <t>テ</t>
    </rPh>
    <rPh sb="12" eb="13">
      <t>エン</t>
    </rPh>
    <phoneticPr fontId="1"/>
  </si>
  <si>
    <t>形（Ｙ１）
4,000円</t>
    <rPh sb="0" eb="1">
      <t>カタ</t>
    </rPh>
    <phoneticPr fontId="1"/>
  </si>
  <si>
    <t>組手（Ｍ２）
4,000円</t>
    <rPh sb="0" eb="1">
      <t>クミ</t>
    </rPh>
    <rPh sb="1" eb="2">
      <t>テ</t>
    </rPh>
    <rPh sb="12" eb="13">
      <t>エン</t>
    </rPh>
    <phoneticPr fontId="1"/>
  </si>
  <si>
    <t>組手（Ｎ）
4,000円</t>
    <rPh sb="0" eb="1">
      <t>クミ</t>
    </rPh>
    <rPh sb="1" eb="2">
      <t>テ</t>
    </rPh>
    <rPh sb="11" eb="12">
      <t>エン</t>
    </rPh>
    <phoneticPr fontId="1"/>
  </si>
  <si>
    <t>形（Ｙ２）
4,000円</t>
    <rPh sb="0" eb="1">
      <t>カタ</t>
    </rPh>
    <phoneticPr fontId="1"/>
  </si>
  <si>
    <t>組手（Ｏ）
4,000円</t>
    <rPh sb="0" eb="1">
      <t>クミ</t>
    </rPh>
    <rPh sb="1" eb="2">
      <t>テ</t>
    </rPh>
    <rPh sb="11" eb="12">
      <t>エン</t>
    </rPh>
    <phoneticPr fontId="1"/>
  </si>
  <si>
    <t>形（Ｚ１）
4,000円</t>
    <rPh sb="0" eb="1">
      <t>カタ</t>
    </rPh>
    <phoneticPr fontId="1"/>
  </si>
  <si>
    <t>組手（Ｐ）
4,000円</t>
    <rPh sb="0" eb="1">
      <t>クミ</t>
    </rPh>
    <rPh sb="1" eb="2">
      <t>テ</t>
    </rPh>
    <rPh sb="11" eb="12">
      <t>エン</t>
    </rPh>
    <phoneticPr fontId="1"/>
  </si>
  <si>
    <t>形（Ｚ２）
4,000円</t>
    <rPh sb="0" eb="1">
      <t>カタ</t>
    </rPh>
    <phoneticPr fontId="1"/>
  </si>
  <si>
    <t>　プログラムは参加各支部に１部と、申込み延べ人数の５人毎（切上で）に１部づつ無料配布致します。</t>
    <rPh sb="7" eb="9">
      <t>サンカ</t>
    </rPh>
    <rPh sb="9" eb="12">
      <t>カクシブ</t>
    </rPh>
    <rPh sb="14" eb="15">
      <t>ブ</t>
    </rPh>
    <rPh sb="17" eb="19">
      <t>モウシコ</t>
    </rPh>
    <rPh sb="20" eb="21">
      <t>ノ</t>
    </rPh>
    <rPh sb="22" eb="24">
      <t>ニンズウ</t>
    </rPh>
    <rPh sb="26" eb="27">
      <t>ニン</t>
    </rPh>
    <rPh sb="27" eb="28">
      <t>ゴト</t>
    </rPh>
    <rPh sb="29" eb="31">
      <t>キリカミ</t>
    </rPh>
    <rPh sb="35" eb="36">
      <t>ブ</t>
    </rPh>
    <rPh sb="38" eb="43">
      <t>ムリョウハイフイタ</t>
    </rPh>
    <phoneticPr fontId="1"/>
  </si>
  <si>
    <t>　＜例＞　①申込み述べ人数が４人の場合　　　１部＋１部＝２部</t>
    <rPh sb="2" eb="3">
      <t>レイ</t>
    </rPh>
    <rPh sb="6" eb="8">
      <t>モウシコ</t>
    </rPh>
    <rPh sb="9" eb="10">
      <t>ノ</t>
    </rPh>
    <rPh sb="11" eb="12">
      <t>ニン</t>
    </rPh>
    <rPh sb="12" eb="13">
      <t>スウ</t>
    </rPh>
    <rPh sb="15" eb="16">
      <t>ニン</t>
    </rPh>
    <rPh sb="17" eb="19">
      <t>バアイ</t>
    </rPh>
    <rPh sb="26" eb="27">
      <t>ブ</t>
    </rPh>
    <rPh sb="29" eb="30">
      <t>ブ</t>
    </rPh>
    <phoneticPr fontId="1"/>
  </si>
  <si>
    <t>　　　　　②申込み述べ人数が６人の場合　　　１部＋２部＝３部</t>
    <phoneticPr fontId="1"/>
  </si>
  <si>
    <t>　　　　　③申込み述べ人数が１１人の場合　　１部＋３部＝４部</t>
    <phoneticPr fontId="1"/>
  </si>
  <si>
    <t>　　　　都道府県対抗戦　申込書</t>
    <rPh sb="4" eb="5">
      <t>ト</t>
    </rPh>
    <rPh sb="5" eb="6">
      <t>ドウ</t>
    </rPh>
    <rPh sb="6" eb="8">
      <t>フケン</t>
    </rPh>
    <rPh sb="8" eb="10">
      <t>タイコウ</t>
    </rPh>
    <rPh sb="10" eb="11">
      <t>セン</t>
    </rPh>
    <rPh sb="12" eb="14">
      <t>モウシコミ</t>
    </rPh>
    <rPh sb="14" eb="15">
      <t>ショ</t>
    </rPh>
    <phoneticPr fontId="1"/>
  </si>
  <si>
    <t>都道府県名</t>
    <rPh sb="0" eb="1">
      <t>ト</t>
    </rPh>
    <rPh sb="1" eb="2">
      <t>ドウ</t>
    </rPh>
    <rPh sb="2" eb="4">
      <t>フケン</t>
    </rPh>
    <rPh sb="4" eb="5">
      <t>メイ</t>
    </rPh>
    <phoneticPr fontId="1"/>
  </si>
  <si>
    <t>県本部長名</t>
    <rPh sb="0" eb="3">
      <t>ケンホンブ</t>
    </rPh>
    <rPh sb="3" eb="4">
      <t>チョウ</t>
    </rPh>
    <rPh sb="4" eb="5">
      <t>メイ</t>
    </rPh>
    <phoneticPr fontId="1"/>
  </si>
  <si>
    <t>連絡者℡</t>
    <rPh sb="0" eb="3">
      <t>レンラクシャ</t>
    </rPh>
    <phoneticPr fontId="1"/>
  </si>
  <si>
    <t>組手団体戦　ア　都道府県対抗戦　　参加費　３０，０００円</t>
    <rPh sb="0" eb="1">
      <t>クミ</t>
    </rPh>
    <rPh sb="1" eb="2">
      <t>テ</t>
    </rPh>
    <rPh sb="2" eb="5">
      <t>ダンタイセン</t>
    </rPh>
    <rPh sb="8" eb="9">
      <t>ト</t>
    </rPh>
    <rPh sb="9" eb="10">
      <t>ドウ</t>
    </rPh>
    <rPh sb="10" eb="12">
      <t>フケン</t>
    </rPh>
    <rPh sb="12" eb="14">
      <t>タイコウ</t>
    </rPh>
    <rPh sb="14" eb="15">
      <t>セン</t>
    </rPh>
    <rPh sb="17" eb="20">
      <t>サンカヒ</t>
    </rPh>
    <rPh sb="27" eb="28">
      <t>エン</t>
    </rPh>
    <phoneticPr fontId="1"/>
  </si>
  <si>
    <t>中堅：少年男子</t>
    <rPh sb="0" eb="2">
      <t>チュウケン</t>
    </rPh>
    <rPh sb="3" eb="5">
      <t>ショウネン</t>
    </rPh>
    <rPh sb="5" eb="6">
      <t>ダンジョ</t>
    </rPh>
    <rPh sb="6" eb="7">
      <t>シ</t>
    </rPh>
    <phoneticPr fontId="1"/>
  </si>
  <si>
    <t>副将：一般女子</t>
    <rPh sb="0" eb="1">
      <t>フク</t>
    </rPh>
    <rPh sb="1" eb="2">
      <t>ショウ</t>
    </rPh>
    <rPh sb="3" eb="5">
      <t>イッパン</t>
    </rPh>
    <rPh sb="5" eb="7">
      <t>ジョシ</t>
    </rPh>
    <phoneticPr fontId="1"/>
  </si>
  <si>
    <t>大将：一般男子</t>
    <rPh sb="0" eb="2">
      <t>タイショウ</t>
    </rPh>
    <rPh sb="3" eb="5">
      <t>イッパン</t>
    </rPh>
    <rPh sb="5" eb="7">
      <t>ダンシ</t>
    </rPh>
    <phoneticPr fontId="1"/>
  </si>
  <si>
    <t>　　　　　※　副将：一般女子は少年女子を含む</t>
    <rPh sb="7" eb="8">
      <t>フク</t>
    </rPh>
    <rPh sb="8" eb="9">
      <t>ショウ</t>
    </rPh>
    <rPh sb="10" eb="12">
      <t>イッパン</t>
    </rPh>
    <rPh sb="12" eb="14">
      <t>ジョシ</t>
    </rPh>
    <rPh sb="15" eb="17">
      <t>ショウネン</t>
    </rPh>
    <rPh sb="17" eb="19">
      <t>ジョシ</t>
    </rPh>
    <rPh sb="20" eb="21">
      <t>フク</t>
    </rPh>
    <phoneticPr fontId="1"/>
  </si>
  <si>
    <t>　　　　　　　 大将：大学男子を含む</t>
    <rPh sb="8" eb="9">
      <t>ダイ</t>
    </rPh>
    <rPh sb="9" eb="10">
      <t>ショウ</t>
    </rPh>
    <rPh sb="11" eb="13">
      <t>ダイガク</t>
    </rPh>
    <rPh sb="13" eb="15">
      <t>ダンシ</t>
    </rPh>
    <rPh sb="16" eb="17">
      <t>フク</t>
    </rPh>
    <phoneticPr fontId="1"/>
  </si>
  <si>
    <t>　　　　少年錬成大会　参加申込書</t>
    <rPh sb="4" eb="6">
      <t>ショウネン</t>
    </rPh>
    <rPh sb="6" eb="8">
      <t>レンセイ</t>
    </rPh>
    <rPh sb="8" eb="10">
      <t>タイカイ</t>
    </rPh>
    <rPh sb="11" eb="13">
      <t>サンカ</t>
    </rPh>
    <rPh sb="13" eb="15">
      <t>モウシコミ</t>
    </rPh>
    <rPh sb="15" eb="16">
      <t>ショ</t>
    </rPh>
    <phoneticPr fontId="1"/>
  </si>
  <si>
    <t>支部名</t>
    <phoneticPr fontId="1"/>
  </si>
  <si>
    <t>支部Ｎｏ．</t>
    <rPh sb="0" eb="2">
      <t>シブ</t>
    </rPh>
    <phoneticPr fontId="1"/>
  </si>
  <si>
    <t>支部長名</t>
    <rPh sb="0" eb="2">
      <t>シブ</t>
    </rPh>
    <rPh sb="2" eb="3">
      <t>チョウ</t>
    </rPh>
    <rPh sb="3" eb="4">
      <t>メイ</t>
    </rPh>
    <phoneticPr fontId="1"/>
  </si>
  <si>
    <t>引率者</t>
    <rPh sb="0" eb="3">
      <t>インソツシャ</t>
    </rPh>
    <phoneticPr fontId="1"/>
  </si>
  <si>
    <t>連絡者名</t>
    <rPh sb="0" eb="2">
      <t>レンラク</t>
    </rPh>
    <rPh sb="2" eb="3">
      <t>シャ</t>
    </rPh>
    <rPh sb="3" eb="4">
      <t>メイ</t>
    </rPh>
    <phoneticPr fontId="1"/>
  </si>
  <si>
    <t>連絡者ＴＥＬ</t>
    <rPh sb="0" eb="2">
      <t>レンラク</t>
    </rPh>
    <rPh sb="2" eb="3">
      <t>シャ</t>
    </rPh>
    <phoneticPr fontId="1"/>
  </si>
  <si>
    <t>参加人員</t>
    <phoneticPr fontId="1"/>
  </si>
  <si>
    <t>＠３５，０００ ×</t>
    <phoneticPr fontId="1"/>
  </si>
  <si>
    <t>ア</t>
    <phoneticPr fontId="1"/>
  </si>
  <si>
    <t>少年錬成大会参加申込</t>
    <phoneticPr fontId="1"/>
  </si>
  <si>
    <t>支部NO ：　</t>
    <rPh sb="0" eb="2">
      <t>シブ</t>
    </rPh>
    <phoneticPr fontId="1"/>
  </si>
  <si>
    <t xml:space="preserve">メール　： </t>
    <phoneticPr fontId="1"/>
  </si>
  <si>
    <t xml:space="preserve">電　話　： </t>
    <phoneticPr fontId="1"/>
  </si>
  <si>
    <t>大学男子</t>
    <phoneticPr fontId="1"/>
  </si>
  <si>
    <t>大学男子有段</t>
    <rPh sb="4" eb="6">
      <t>ユウダン</t>
    </rPh>
    <phoneticPr fontId="1"/>
  </si>
  <si>
    <t>組手団体戦　ウ　大学男子</t>
    <rPh sb="0" eb="1">
      <t>クミ</t>
    </rPh>
    <rPh sb="1" eb="2">
      <t>テ</t>
    </rPh>
    <rPh sb="2" eb="5">
      <t>ダンタイセン</t>
    </rPh>
    <phoneticPr fontId="1"/>
  </si>
  <si>
    <t>個人戦（組手・形）大学男子有段（出場種目に金額を記入して下さい）　　</t>
    <rPh sb="0" eb="1">
      <t>コ</t>
    </rPh>
    <rPh sb="1" eb="2">
      <t>ジンセン</t>
    </rPh>
    <rPh sb="2" eb="3">
      <t>セン</t>
    </rPh>
    <rPh sb="4" eb="5">
      <t>クミ</t>
    </rPh>
    <rPh sb="5" eb="6">
      <t>テ</t>
    </rPh>
    <rPh sb="7" eb="8">
      <t>カタ</t>
    </rPh>
    <rPh sb="9" eb="11">
      <t>ダイガク</t>
    </rPh>
    <rPh sb="11" eb="13">
      <t>ダンシ</t>
    </rPh>
    <rPh sb="13" eb="15">
      <t>ユウダン</t>
    </rPh>
    <phoneticPr fontId="1"/>
  </si>
  <si>
    <t>都道府県対抗</t>
    <rPh sb="4" eb="6">
      <t>タイコウ</t>
    </rPh>
    <phoneticPr fontId="1"/>
  </si>
  <si>
    <t>一般男子有級（大学生を含む）</t>
    <rPh sb="0" eb="2">
      <t>イッパン</t>
    </rPh>
    <rPh sb="2" eb="4">
      <t>ダンシ</t>
    </rPh>
    <rPh sb="4" eb="5">
      <t>ユウ</t>
    </rPh>
    <rPh sb="5" eb="6">
      <t>キュウ</t>
    </rPh>
    <phoneticPr fontId="1"/>
  </si>
  <si>
    <t>中学男子</t>
    <rPh sb="0" eb="2">
      <t>チュウガク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</si>
  <si>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</si>
  <si>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小学６年男子</t>
    <rPh sb="0" eb="2">
      <t>ショウガク</t>
    </rPh>
    <rPh sb="3" eb="4">
      <t>ネン</t>
    </rPh>
    <rPh sb="4" eb="6">
      <t>ダンシ</t>
    </rPh>
    <phoneticPr fontId="1"/>
  </si>
  <si>
    <t>小学６年女子</t>
    <rPh sb="0" eb="2">
      <t>ショウガク</t>
    </rPh>
    <rPh sb="3" eb="4">
      <t>ネン</t>
    </rPh>
    <rPh sb="4" eb="6">
      <t>ジョシ</t>
    </rPh>
    <phoneticPr fontId="1"/>
  </si>
  <si>
    <t>小学５年男子</t>
    <rPh sb="0" eb="2">
      <t>ショウガク</t>
    </rPh>
    <rPh sb="3" eb="4">
      <t>ネン</t>
    </rPh>
    <rPh sb="4" eb="6">
      <t>ダンシ</t>
    </rPh>
    <phoneticPr fontId="1"/>
  </si>
  <si>
    <t>小学５年女子</t>
    <rPh sb="0" eb="2">
      <t>ショウガク</t>
    </rPh>
    <rPh sb="3" eb="4">
      <t>ネン</t>
    </rPh>
    <rPh sb="4" eb="6">
      <t>ジョシ</t>
    </rPh>
    <phoneticPr fontId="1"/>
  </si>
  <si>
    <t>小学４年男子</t>
    <rPh sb="0" eb="2">
      <t>ショウガク</t>
    </rPh>
    <rPh sb="3" eb="4">
      <t>ネン</t>
    </rPh>
    <rPh sb="4" eb="6">
      <t>ダンシ</t>
    </rPh>
    <phoneticPr fontId="1"/>
  </si>
  <si>
    <t>小学４年女子</t>
    <rPh sb="0" eb="2">
      <t>ショウガク</t>
    </rPh>
    <rPh sb="3" eb="4">
      <t>ネン</t>
    </rPh>
    <rPh sb="4" eb="6">
      <t>ジョシ</t>
    </rPh>
    <phoneticPr fontId="1"/>
  </si>
  <si>
    <t>小学３年男女</t>
    <rPh sb="0" eb="2">
      <t>ショウガク</t>
    </rPh>
    <rPh sb="3" eb="4">
      <t>ネン</t>
    </rPh>
    <rPh sb="4" eb="6">
      <t>ダンジョ</t>
    </rPh>
    <phoneticPr fontId="1"/>
  </si>
  <si>
    <t>小学２年男女</t>
    <rPh sb="4" eb="6">
      <t>ダンジョ</t>
    </rPh>
    <phoneticPr fontId="1"/>
  </si>
  <si>
    <t>小学１年男女</t>
    <rPh sb="0" eb="2">
      <t>ショウガク</t>
    </rPh>
    <rPh sb="3" eb="4">
      <t>ネン</t>
    </rPh>
    <rPh sb="4" eb="6">
      <t>ダンジョ</t>
    </rPh>
    <phoneticPr fontId="1"/>
  </si>
  <si>
    <t>小学６年男女</t>
    <rPh sb="0" eb="2">
      <t>ショウガク</t>
    </rPh>
    <rPh sb="3" eb="4">
      <t>ネン</t>
    </rPh>
    <rPh sb="4" eb="6">
      <t>ダンジョ</t>
    </rPh>
    <phoneticPr fontId="1"/>
  </si>
  <si>
    <t>小学５年男女</t>
    <rPh sb="0" eb="2">
      <t>ショウガク</t>
    </rPh>
    <rPh sb="3" eb="4">
      <t>ネン</t>
    </rPh>
    <rPh sb="4" eb="6">
      <t>ダンジョ</t>
    </rPh>
    <phoneticPr fontId="1"/>
  </si>
  <si>
    <t>小学４年男女</t>
    <rPh sb="0" eb="2">
      <t>ショウガク</t>
    </rPh>
    <rPh sb="3" eb="4">
      <t>ネン</t>
    </rPh>
    <rPh sb="4" eb="6">
      <t>ダンジョ</t>
    </rPh>
    <phoneticPr fontId="1"/>
  </si>
  <si>
    <t>小学２年男女</t>
    <phoneticPr fontId="1"/>
  </si>
  <si>
    <t>個人戦（組手・形）中学男子（出場種目に金額を記入して下さい）　　</t>
    <rPh sb="0" eb="1">
      <t>コ</t>
    </rPh>
    <rPh sb="1" eb="2">
      <t>ジンセン</t>
    </rPh>
    <rPh sb="2" eb="3">
      <t>セン</t>
    </rPh>
    <rPh sb="4" eb="5">
      <t>クミ</t>
    </rPh>
    <rPh sb="5" eb="6">
      <t>テ</t>
    </rPh>
    <rPh sb="7" eb="8">
      <t>カタ</t>
    </rPh>
    <rPh sb="9" eb="11">
      <t>チュウガク</t>
    </rPh>
    <rPh sb="11" eb="13">
      <t>ダンシ</t>
    </rPh>
    <phoneticPr fontId="1"/>
  </si>
  <si>
    <t>個人戦（組手・形）中学女子（出場種目に金額を記入して下さい）　　</t>
    <rPh sb="0" eb="1">
      <t>コ</t>
    </rPh>
    <rPh sb="1" eb="2">
      <t>ジンセン</t>
    </rPh>
    <rPh sb="2" eb="3">
      <t>セン</t>
    </rPh>
    <rPh sb="4" eb="5">
      <t>クミ</t>
    </rPh>
    <rPh sb="5" eb="6">
      <t>テ</t>
    </rPh>
    <rPh sb="7" eb="8">
      <t>カタ</t>
    </rPh>
    <rPh sb="9" eb="11">
      <t>チュウガク</t>
    </rPh>
    <rPh sb="11" eb="13">
      <t>ジョシ</t>
    </rPh>
    <phoneticPr fontId="1"/>
  </si>
  <si>
    <t>次鋒：中学男・女</t>
    <rPh sb="0" eb="1">
      <t>ジ</t>
    </rPh>
    <rPh sb="1" eb="2">
      <t>センポウ</t>
    </rPh>
    <rPh sb="3" eb="5">
      <t>チュウガク</t>
    </rPh>
    <rPh sb="5" eb="8">
      <t>ダンジョ</t>
    </rPh>
    <phoneticPr fontId="1"/>
  </si>
  <si>
    <t>先鋒：小学男・女</t>
    <rPh sb="0" eb="2">
      <t>センポウ</t>
    </rPh>
    <rPh sb="3" eb="5">
      <t>ショウガク</t>
    </rPh>
    <rPh sb="5" eb="8">
      <t>ダンジョ</t>
    </rPh>
    <phoneticPr fontId="1"/>
  </si>
  <si>
    <r>
      <t>個人戦（組手・形）小学６年男子（</t>
    </r>
    <r>
      <rPr>
        <b/>
        <u/>
        <sz val="11"/>
        <rFont val="ＭＳ ゴシック"/>
        <family val="3"/>
        <charset val="128"/>
      </rPr>
      <t>学年を確認して</t>
    </r>
    <r>
      <rPr>
        <sz val="11"/>
        <rFont val="ＭＳ ゴシック"/>
        <family val="3"/>
        <charset val="128"/>
      </rPr>
      <t>出場種目に金額を記入して下さい）　　</t>
    </r>
    <rPh sb="0" eb="1">
      <t>コ</t>
    </rPh>
    <rPh sb="1" eb="2">
      <t>ジンセン</t>
    </rPh>
    <rPh sb="2" eb="3">
      <t>セン</t>
    </rPh>
    <rPh sb="4" eb="5">
      <t>クミ</t>
    </rPh>
    <rPh sb="5" eb="6">
      <t>テ</t>
    </rPh>
    <rPh sb="7" eb="8">
      <t>カタ</t>
    </rPh>
    <rPh sb="9" eb="11">
      <t>ショウガク</t>
    </rPh>
    <rPh sb="12" eb="13">
      <t>ネン</t>
    </rPh>
    <rPh sb="13" eb="15">
      <t>ダンシ</t>
    </rPh>
    <rPh sb="16" eb="18">
      <t>ガクネン</t>
    </rPh>
    <rPh sb="19" eb="21">
      <t>カクニン</t>
    </rPh>
    <phoneticPr fontId="1"/>
  </si>
  <si>
    <r>
      <t>個人戦（組手・形）小学６年女子（</t>
    </r>
    <r>
      <rPr>
        <b/>
        <u/>
        <sz val="11"/>
        <rFont val="ＭＳ ゴシック"/>
        <family val="3"/>
        <charset val="128"/>
      </rPr>
      <t>学年を確認して</t>
    </r>
    <r>
      <rPr>
        <sz val="11"/>
        <rFont val="ＭＳ ゴシック"/>
        <family val="3"/>
        <charset val="128"/>
      </rPr>
      <t>出場種目に金額を記入して下さい）　　</t>
    </r>
    <rPh sb="0" eb="1">
      <t>コ</t>
    </rPh>
    <rPh sb="1" eb="2">
      <t>ジンセン</t>
    </rPh>
    <rPh sb="2" eb="3">
      <t>セン</t>
    </rPh>
    <rPh sb="4" eb="5">
      <t>クミ</t>
    </rPh>
    <rPh sb="5" eb="6">
      <t>テ</t>
    </rPh>
    <rPh sb="7" eb="8">
      <t>カタ</t>
    </rPh>
    <rPh sb="9" eb="11">
      <t>ショウガク</t>
    </rPh>
    <rPh sb="12" eb="13">
      <t>ネン</t>
    </rPh>
    <rPh sb="13" eb="15">
      <t>ジョシ</t>
    </rPh>
    <phoneticPr fontId="1"/>
  </si>
  <si>
    <r>
      <t>個人戦（組手・形）小学５年男子（</t>
    </r>
    <r>
      <rPr>
        <b/>
        <u/>
        <sz val="11"/>
        <rFont val="ＭＳ ゴシック"/>
        <family val="3"/>
        <charset val="128"/>
      </rPr>
      <t>学年を確認して</t>
    </r>
    <r>
      <rPr>
        <sz val="11"/>
        <rFont val="ＭＳ ゴシック"/>
        <family val="3"/>
        <charset val="128"/>
      </rPr>
      <t>出場種目に金額を記入して下さい）　　</t>
    </r>
    <rPh sb="0" eb="1">
      <t>コ</t>
    </rPh>
    <rPh sb="1" eb="2">
      <t>ジンセン</t>
    </rPh>
    <rPh sb="2" eb="3">
      <t>セン</t>
    </rPh>
    <rPh sb="4" eb="5">
      <t>クミ</t>
    </rPh>
    <rPh sb="5" eb="6">
      <t>テ</t>
    </rPh>
    <rPh sb="7" eb="8">
      <t>カタ</t>
    </rPh>
    <rPh sb="9" eb="11">
      <t>ショウガク</t>
    </rPh>
    <rPh sb="12" eb="13">
      <t>ネン</t>
    </rPh>
    <rPh sb="13" eb="15">
      <t>ダンシ</t>
    </rPh>
    <phoneticPr fontId="1"/>
  </si>
  <si>
    <r>
      <t>個人戦（組手・形）小学５年女子（</t>
    </r>
    <r>
      <rPr>
        <b/>
        <u/>
        <sz val="11"/>
        <rFont val="ＭＳ ゴシック"/>
        <family val="3"/>
        <charset val="128"/>
      </rPr>
      <t>学年を確認して</t>
    </r>
    <r>
      <rPr>
        <sz val="11"/>
        <rFont val="ＭＳ ゴシック"/>
        <family val="3"/>
        <charset val="128"/>
      </rPr>
      <t>出場種目に金額を記入して下さい）　　</t>
    </r>
    <rPh sb="0" eb="1">
      <t>コ</t>
    </rPh>
    <rPh sb="1" eb="2">
      <t>ジンセン</t>
    </rPh>
    <rPh sb="2" eb="3">
      <t>セン</t>
    </rPh>
    <rPh sb="4" eb="5">
      <t>クミ</t>
    </rPh>
    <rPh sb="5" eb="6">
      <t>テ</t>
    </rPh>
    <rPh sb="7" eb="8">
      <t>カタ</t>
    </rPh>
    <rPh sb="9" eb="11">
      <t>ショウガク</t>
    </rPh>
    <rPh sb="12" eb="13">
      <t>ネン</t>
    </rPh>
    <rPh sb="13" eb="15">
      <t>ジョシ</t>
    </rPh>
    <phoneticPr fontId="1"/>
  </si>
  <si>
    <r>
      <t>個人戦（組手・形）小学４年男子（</t>
    </r>
    <r>
      <rPr>
        <b/>
        <u/>
        <sz val="11"/>
        <rFont val="ＭＳ ゴシック"/>
        <family val="3"/>
        <charset val="128"/>
      </rPr>
      <t>学年を確認して</t>
    </r>
    <r>
      <rPr>
        <sz val="11"/>
        <rFont val="ＭＳ ゴシック"/>
        <family val="3"/>
        <charset val="128"/>
      </rPr>
      <t>出場種目に金額を記入して下さい）　　</t>
    </r>
    <rPh sb="0" eb="1">
      <t>コ</t>
    </rPh>
    <rPh sb="1" eb="2">
      <t>ジンセン</t>
    </rPh>
    <rPh sb="2" eb="3">
      <t>セン</t>
    </rPh>
    <rPh sb="4" eb="5">
      <t>クミ</t>
    </rPh>
    <rPh sb="5" eb="6">
      <t>テ</t>
    </rPh>
    <rPh sb="7" eb="8">
      <t>カタ</t>
    </rPh>
    <rPh sb="9" eb="11">
      <t>ショウガク</t>
    </rPh>
    <rPh sb="12" eb="13">
      <t>ネン</t>
    </rPh>
    <rPh sb="13" eb="15">
      <t>ダンシ</t>
    </rPh>
    <phoneticPr fontId="1"/>
  </si>
  <si>
    <r>
      <t>個人戦（組手・形）小学４年女子（</t>
    </r>
    <r>
      <rPr>
        <b/>
        <u/>
        <sz val="11"/>
        <rFont val="ＭＳ ゴシック"/>
        <family val="3"/>
        <charset val="128"/>
      </rPr>
      <t>学年を確認して</t>
    </r>
    <r>
      <rPr>
        <sz val="11"/>
        <rFont val="ＭＳ ゴシック"/>
        <family val="3"/>
        <charset val="128"/>
      </rPr>
      <t>出場種目に金額を記入して下さい）　　</t>
    </r>
    <rPh sb="0" eb="1">
      <t>コ</t>
    </rPh>
    <rPh sb="1" eb="2">
      <t>ジンセン</t>
    </rPh>
    <rPh sb="2" eb="3">
      <t>セン</t>
    </rPh>
    <rPh sb="4" eb="5">
      <t>クミ</t>
    </rPh>
    <rPh sb="5" eb="6">
      <t>テ</t>
    </rPh>
    <rPh sb="7" eb="8">
      <t>カタ</t>
    </rPh>
    <rPh sb="9" eb="11">
      <t>ショウガク</t>
    </rPh>
    <rPh sb="12" eb="13">
      <t>ネン</t>
    </rPh>
    <rPh sb="13" eb="15">
      <t>ジョシ</t>
    </rPh>
    <phoneticPr fontId="1"/>
  </si>
  <si>
    <r>
      <t>個人戦（組手・形）小学３年男女（</t>
    </r>
    <r>
      <rPr>
        <b/>
        <u/>
        <sz val="11"/>
        <rFont val="ＭＳ ゴシック"/>
        <family val="3"/>
        <charset val="128"/>
      </rPr>
      <t>学年を確認して</t>
    </r>
    <r>
      <rPr>
        <sz val="11"/>
        <rFont val="ＭＳ ゴシック"/>
        <family val="3"/>
        <charset val="128"/>
      </rPr>
      <t>出場種目に金額を記入して下さい）　　</t>
    </r>
    <rPh sb="0" eb="1">
      <t>コ</t>
    </rPh>
    <rPh sb="1" eb="2">
      <t>ジンセン</t>
    </rPh>
    <rPh sb="2" eb="3">
      <t>セン</t>
    </rPh>
    <rPh sb="4" eb="5">
      <t>クミ</t>
    </rPh>
    <rPh sb="5" eb="6">
      <t>テ</t>
    </rPh>
    <rPh sb="7" eb="8">
      <t>カタ</t>
    </rPh>
    <rPh sb="9" eb="11">
      <t>ショウガク</t>
    </rPh>
    <rPh sb="12" eb="13">
      <t>ネン</t>
    </rPh>
    <rPh sb="13" eb="15">
      <t>ダンジョ</t>
    </rPh>
    <phoneticPr fontId="1"/>
  </si>
  <si>
    <r>
      <t>個人戦（組手・形）小学２年男女（</t>
    </r>
    <r>
      <rPr>
        <b/>
        <u/>
        <sz val="11"/>
        <rFont val="ＭＳ ゴシック"/>
        <family val="3"/>
        <charset val="128"/>
      </rPr>
      <t>学年を確認して</t>
    </r>
    <r>
      <rPr>
        <sz val="11"/>
        <rFont val="ＭＳ ゴシック"/>
        <family val="3"/>
        <charset val="128"/>
      </rPr>
      <t>出場種目に金額を記入して下さい）　　</t>
    </r>
    <rPh sb="0" eb="1">
      <t>コ</t>
    </rPh>
    <rPh sb="1" eb="2">
      <t>ジンセン</t>
    </rPh>
    <rPh sb="2" eb="3">
      <t>セン</t>
    </rPh>
    <rPh sb="4" eb="5">
      <t>クミ</t>
    </rPh>
    <rPh sb="5" eb="6">
      <t>テ</t>
    </rPh>
    <rPh sb="7" eb="8">
      <t>カタ</t>
    </rPh>
    <rPh sb="9" eb="11">
      <t>ショウガク</t>
    </rPh>
    <rPh sb="12" eb="13">
      <t>ネン</t>
    </rPh>
    <rPh sb="13" eb="15">
      <t>ダンジョ</t>
    </rPh>
    <phoneticPr fontId="1"/>
  </si>
  <si>
    <r>
      <t>個人戦（組手・形）小学１年男女（</t>
    </r>
    <r>
      <rPr>
        <b/>
        <u/>
        <sz val="11"/>
        <rFont val="ＭＳ ゴシック"/>
        <family val="3"/>
        <charset val="128"/>
      </rPr>
      <t>学年を確認して</t>
    </r>
    <r>
      <rPr>
        <sz val="11"/>
        <rFont val="ＭＳ ゴシック"/>
        <family val="3"/>
        <charset val="128"/>
      </rPr>
      <t>出場種目に金額を記入して下さい）　　</t>
    </r>
    <rPh sb="0" eb="1">
      <t>コ</t>
    </rPh>
    <rPh sb="1" eb="2">
      <t>ジンセン</t>
    </rPh>
    <rPh sb="2" eb="3">
      <t>セン</t>
    </rPh>
    <rPh sb="4" eb="5">
      <t>クミ</t>
    </rPh>
    <rPh sb="5" eb="6">
      <t>テ</t>
    </rPh>
    <rPh sb="7" eb="8">
      <t>カタ</t>
    </rPh>
    <rPh sb="9" eb="11">
      <t>ショウガク</t>
    </rPh>
    <rPh sb="12" eb="13">
      <t>ネン</t>
    </rPh>
    <rPh sb="13" eb="15">
      <t>ダンジョ</t>
    </rPh>
    <phoneticPr fontId="1"/>
  </si>
  <si>
    <t>　　　      第60回　和道会全国空手道競技大会　参加申込書</t>
    <rPh sb="9" eb="10">
      <t>ダイ</t>
    </rPh>
    <rPh sb="12" eb="13">
      <t>カイ</t>
    </rPh>
    <rPh sb="14" eb="15">
      <t>ワ</t>
    </rPh>
    <rPh sb="15" eb="16">
      <t>ミチ</t>
    </rPh>
    <rPh sb="16" eb="17">
      <t>カイ</t>
    </rPh>
    <rPh sb="17" eb="19">
      <t>ゼンコク</t>
    </rPh>
    <rPh sb="19" eb="21">
      <t>カラテ</t>
    </rPh>
    <rPh sb="21" eb="22">
      <t>ミチ</t>
    </rPh>
    <rPh sb="22" eb="24">
      <t>キョウギ</t>
    </rPh>
    <rPh sb="24" eb="26">
      <t>タイカイ</t>
    </rPh>
    <rPh sb="27" eb="29">
      <t>サンカ</t>
    </rPh>
    <rPh sb="29" eb="32">
      <t>モウシコミショ</t>
    </rPh>
    <phoneticPr fontId="1"/>
  </si>
  <si>
    <r>
      <t xml:space="preserve">
</t>
    </r>
    <r>
      <rPr>
        <sz val="11"/>
        <rFont val="ＭＳ Ｐゴシック"/>
        <family val="3"/>
        <charset val="128"/>
      </rPr>
      <t xml:space="preserve">
　　◆大会参加申し込み注意事項及び記載についてのお願い◆
  　　①会員番号を必ず書いて下さい。会員登録をされていない参加者は、申込締切日迄に
    　　所属支部を通じて登録手続きをして下さい。
  　　②大会当日の参加者の変更は、当日、大会本部へ必ず届け出して下さい。
　　　　届け出がない場合は失格となります。
　　　　なお、組合せ抽選後の取消については、ご返金致しかねますのでご容赦下さい。
  　　③支部名は省略しないですべて記入して下さい。
  　　④記入文字は楷書で枠内に収まるように書いて下さい。
　　　⑤申込用紙は切り取らないで、Ａ４のままお送り下さい。
  　　⑥参加者多数の支部は、各出場種目用紙(項目欄に数字の打ってあるもの)をコピーし
    　　てお申し込み下さい。
</t>
    </r>
    <r>
      <rPr>
        <sz val="16"/>
        <rFont val="ＭＳ Ｐゴシック"/>
        <family val="3"/>
        <charset val="128"/>
      </rPr>
      <t>　　</t>
    </r>
    <rPh sb="268" eb="270">
      <t>モウシコミ</t>
    </rPh>
    <rPh sb="270" eb="272">
      <t>ヨウシ</t>
    </rPh>
    <rPh sb="287" eb="288">
      <t>オク</t>
    </rPh>
    <rPh sb="289" eb="290">
      <t>クダ</t>
    </rPh>
    <phoneticPr fontId="1"/>
  </si>
  <si>
    <r>
      <t xml:space="preserve">プログラム予約申込
 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※当日売りは＠１，５００円となります。</t>
    </r>
    <phoneticPr fontId="1"/>
  </si>
  <si>
    <r>
      <t>＠　</t>
    </r>
    <r>
      <rPr>
        <sz val="11"/>
        <rFont val="ＭＳ Ｐゴシック"/>
        <family val="3"/>
        <charset val="128"/>
      </rPr>
      <t>５０，０００×</t>
    </r>
    <phoneticPr fontId="1"/>
  </si>
  <si>
    <r>
      <t xml:space="preserve">＠ </t>
    </r>
    <r>
      <rPr>
        <sz val="11"/>
        <rFont val="ＭＳ Ｐゴシック"/>
        <family val="3"/>
        <charset val="128"/>
      </rPr>
      <t xml:space="preserve"> ３５，０００×</t>
    </r>
    <phoneticPr fontId="1"/>
  </si>
  <si>
    <r>
      <t xml:space="preserve">＠ </t>
    </r>
    <r>
      <rPr>
        <sz val="11"/>
        <rFont val="ＭＳ Ｐゴシック"/>
        <family val="3"/>
        <charset val="128"/>
      </rPr>
      <t xml:space="preserve"> ２５，０００×</t>
    </r>
    <phoneticPr fontId="1"/>
  </si>
  <si>
    <r>
      <t xml:space="preserve">＠ </t>
    </r>
    <r>
      <rPr>
        <sz val="11"/>
        <rFont val="ＭＳ Ｐゴシック"/>
        <family val="3"/>
        <charset val="128"/>
      </rPr>
      <t xml:space="preserve"> ２０，０００×</t>
    </r>
    <phoneticPr fontId="1"/>
  </si>
  <si>
    <r>
      <t xml:space="preserve">＠ </t>
    </r>
    <r>
      <rPr>
        <sz val="11"/>
        <rFont val="ＭＳ Ｐゴシック"/>
        <family val="3"/>
        <charset val="128"/>
      </rPr>
      <t xml:space="preserve"> １０，０００×</t>
    </r>
    <phoneticPr fontId="1"/>
  </si>
  <si>
    <r>
      <t xml:space="preserve">＠    </t>
    </r>
    <r>
      <rPr>
        <sz val="11"/>
        <rFont val="ＭＳ Ｐゴシック"/>
        <family val="3"/>
        <charset val="128"/>
      </rPr>
      <t>５，０００×</t>
    </r>
    <phoneticPr fontId="1"/>
  </si>
  <si>
    <t>第60回　和道会全国空手道競技大会</t>
    <rPh sb="0" eb="1">
      <t>ダイ</t>
    </rPh>
    <rPh sb="3" eb="4">
      <t>カイ</t>
    </rPh>
    <rPh sb="5" eb="6">
      <t>ワ</t>
    </rPh>
    <rPh sb="6" eb="7">
      <t>ミチ</t>
    </rPh>
    <rPh sb="7" eb="8">
      <t>カイ</t>
    </rPh>
    <rPh sb="8" eb="10">
      <t>ゼンコク</t>
    </rPh>
    <rPh sb="10" eb="12">
      <t>カラテ</t>
    </rPh>
    <rPh sb="12" eb="13">
      <t>ミチ</t>
    </rPh>
    <rPh sb="13" eb="15">
      <t>キョウギ</t>
    </rPh>
    <rPh sb="15" eb="17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</si>
</sst>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&quot; チーム&quot;"/>
    <numFmt numFmtId="177" formatCode="#,##0&quot; 名&quot;"/>
    <numFmt numFmtId="178" formatCode="##,##0&quot; 円&quot;"/>
    <numFmt numFmtId="179" formatCode="#,##0_ "/>
    <numFmt numFmtId="180" formatCode="0_ "/>
    <numFmt numFmtId="181" formatCode="#,##0&quot; 件&quot;"/>
    <numFmt numFmtId="182" formatCode="#0&quot; 部&quot;"/>
    <numFmt numFmtId="183" formatCode="#0&quot; 人&quot;"/>
    <numFmt numFmtId="184" formatCode="##0&quot; 人&quot;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/>
    <xf numFmtId="0" fontId="5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6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0" fillId="0" borderId="0" xfId="0" applyFont="1"/>
    <xf numFmtId="0" fontId="4" fillId="0" borderId="0" xfId="0" applyFont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4" xfId="0" applyFont="1" applyBorder="1" applyProtection="1"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wrapText="1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0" fontId="2" fillId="0" borderId="17" xfId="0" applyFont="1" applyBorder="1" applyAlignment="1" applyProtection="1">
      <alignment horizontal="right"/>
      <protection locked="0"/>
    </xf>
    <xf numFmtId="0" fontId="2" fillId="0" borderId="18" xfId="0" applyFont="1" applyBorder="1" applyAlignment="1" applyProtection="1">
      <alignment vertical="center"/>
      <protection locked="0"/>
    </xf>
    <xf numFmtId="0" fontId="2" fillId="0" borderId="9" xfId="0" applyFont="1" applyBorder="1" applyProtection="1">
      <protection locked="0"/>
    </xf>
    <xf numFmtId="0" fontId="2" fillId="0" borderId="19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180" fontId="2" fillId="0" borderId="0" xfId="0" applyNumberFormat="1" applyFont="1"/>
    <xf numFmtId="179" fontId="2" fillId="0" borderId="0" xfId="0" applyNumberFormat="1" applyFont="1"/>
    <xf numFmtId="49" fontId="9" fillId="0" borderId="35" xfId="0" applyNumberFormat="1" applyFont="1" applyBorder="1" applyAlignment="1">
      <alignment horizontal="left"/>
    </xf>
    <xf numFmtId="49" fontId="9" fillId="0" borderId="36" xfId="0" applyNumberFormat="1" applyFont="1" applyBorder="1" applyAlignment="1">
      <alignment horizontal="left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179" fontId="2" fillId="2" borderId="29" xfId="0" applyNumberFormat="1" applyFont="1" applyFill="1" applyBorder="1" applyProtection="1">
      <protection locked="0"/>
    </xf>
    <xf numFmtId="179" fontId="2" fillId="2" borderId="30" xfId="0" applyNumberFormat="1" applyFont="1" applyFill="1" applyBorder="1" applyProtection="1">
      <protection locked="0"/>
    </xf>
    <xf numFmtId="179" fontId="2" fillId="2" borderId="29" xfId="0" applyNumberFormat="1" applyFont="1" applyFill="1" applyBorder="1"/>
    <xf numFmtId="179" fontId="2" fillId="2" borderId="30" xfId="0" applyNumberFormat="1" applyFont="1" applyFill="1" applyBorder="1"/>
    <xf numFmtId="0" fontId="3" fillId="0" borderId="0" xfId="0" applyFont="1" applyProtection="1">
      <protection locked="0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26" xfId="0" applyFont="1" applyBorder="1" applyAlignment="1" applyProtection="1">
      <alignment vertical="center"/>
      <protection locked="0"/>
    </xf>
    <xf numFmtId="0" fontId="0" fillId="0" borderId="27" xfId="0" applyFont="1" applyBorder="1" applyAlignment="1" applyProtection="1">
      <alignment vertical="center"/>
      <protection locked="0"/>
    </xf>
    <xf numFmtId="0" fontId="0" fillId="0" borderId="51" xfId="0" applyFont="1" applyBorder="1" applyAlignment="1" applyProtection="1">
      <alignment vertical="center"/>
      <protection locked="0"/>
    </xf>
    <xf numFmtId="0" fontId="0" fillId="0" borderId="52" xfId="0" applyFont="1" applyBorder="1" applyAlignment="1" applyProtection="1">
      <alignment vertical="center"/>
      <protection locked="0"/>
    </xf>
    <xf numFmtId="0" fontId="0" fillId="0" borderId="16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53" xfId="0" applyFont="1" applyBorder="1" applyAlignment="1" applyProtection="1">
      <alignment vertical="center"/>
      <protection locked="0"/>
    </xf>
    <xf numFmtId="0" fontId="0" fillId="0" borderId="40" xfId="0" applyFont="1" applyBorder="1" applyAlignment="1">
      <alignment vertical="center"/>
    </xf>
    <xf numFmtId="0" fontId="0" fillId="0" borderId="20" xfId="0" applyFont="1" applyBorder="1" applyAlignment="1" applyProtection="1">
      <alignment vertical="center"/>
      <protection locked="0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41" xfId="0" applyFont="1" applyBorder="1" applyAlignment="1">
      <alignment vertical="center"/>
    </xf>
    <xf numFmtId="0" fontId="0" fillId="0" borderId="37" xfId="0" applyFont="1" applyBorder="1" applyAlignment="1" applyProtection="1">
      <alignment vertical="center"/>
      <protection locked="0"/>
    </xf>
    <xf numFmtId="0" fontId="0" fillId="0" borderId="39" xfId="0" applyFont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vertical="center"/>
      <protection locked="0"/>
    </xf>
    <xf numFmtId="0" fontId="0" fillId="0" borderId="42" xfId="0" applyFont="1" applyBorder="1"/>
    <xf numFmtId="0" fontId="0" fillId="0" borderId="49" xfId="0" applyFont="1" applyBorder="1" applyProtection="1">
      <protection locked="0"/>
    </xf>
    <xf numFmtId="0" fontId="0" fillId="0" borderId="2" xfId="0" applyFont="1" applyBorder="1" applyProtection="1">
      <protection locked="0"/>
    </xf>
    <xf numFmtId="0" fontId="0" fillId="0" borderId="50" xfId="0" applyFont="1" applyBorder="1" applyProtection="1">
      <protection locked="0"/>
    </xf>
    <xf numFmtId="0" fontId="0" fillId="0" borderId="0" xfId="0" applyFont="1"/>
    <xf numFmtId="0" fontId="0" fillId="0" borderId="0" xfId="0" applyFont="1" applyProtection="1">
      <protection locked="0"/>
    </xf>
    <xf numFmtId="0" fontId="0" fillId="0" borderId="29" xfId="0" applyFont="1" applyBorder="1" applyAlignment="1" applyProtection="1">
      <alignment horizontal="center" vertical="center"/>
      <protection locked="0"/>
    </xf>
    <xf numFmtId="0" fontId="0" fillId="0" borderId="33" xfId="0" applyFont="1" applyBorder="1" applyAlignment="1" applyProtection="1">
      <alignment horizontal="center" vertical="center"/>
      <protection locked="0"/>
    </xf>
    <xf numFmtId="0" fontId="0" fillId="0" borderId="34" xfId="0" applyFont="1" applyBorder="1" applyAlignment="1" applyProtection="1">
      <alignment horizontal="left" vertical="center"/>
      <protection locked="0"/>
    </xf>
    <xf numFmtId="0" fontId="0" fillId="0" borderId="33" xfId="0" applyFont="1" applyBorder="1" applyAlignment="1" applyProtection="1">
      <alignment horizontal="center" vertical="center"/>
      <protection locked="0"/>
    </xf>
    <xf numFmtId="0" fontId="0" fillId="0" borderId="34" xfId="0" applyFont="1" applyBorder="1" applyAlignment="1" applyProtection="1">
      <alignment horizontal="center" vertical="center"/>
      <protection locked="0"/>
    </xf>
    <xf numFmtId="0" fontId="0" fillId="0" borderId="30" xfId="0" applyFont="1" applyBorder="1" applyAlignment="1" applyProtection="1">
      <alignment horizontal="center" vertical="center"/>
      <protection locked="0"/>
    </xf>
    <xf numFmtId="0" fontId="0" fillId="0" borderId="31" xfId="0" applyFont="1" applyBorder="1" applyProtection="1"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left" vertical="center"/>
      <protection locked="0"/>
    </xf>
    <xf numFmtId="49" fontId="0" fillId="2" borderId="21" xfId="0" applyNumberFormat="1" applyFont="1" applyFill="1" applyBorder="1" applyAlignment="1">
      <alignment horizontal="left"/>
    </xf>
    <xf numFmtId="176" fontId="0" fillId="2" borderId="12" xfId="0" applyNumberFormat="1" applyFont="1" applyFill="1" applyBorder="1" applyAlignment="1">
      <alignment horizontal="right"/>
    </xf>
    <xf numFmtId="178" fontId="0" fillId="2" borderId="22" xfId="0" applyNumberFormat="1" applyFont="1" applyFill="1" applyBorder="1" applyAlignment="1">
      <alignment horizontal="right"/>
    </xf>
    <xf numFmtId="0" fontId="0" fillId="0" borderId="43" xfId="0" applyFont="1" applyBorder="1" applyProtection="1"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49" fontId="0" fillId="2" borderId="4" xfId="0" applyNumberFormat="1" applyFont="1" applyFill="1" applyBorder="1" applyAlignment="1">
      <alignment horizontal="left"/>
    </xf>
    <xf numFmtId="176" fontId="0" fillId="2" borderId="3" xfId="0" applyNumberFormat="1" applyFont="1" applyFill="1" applyBorder="1" applyAlignment="1">
      <alignment horizontal="right"/>
    </xf>
    <xf numFmtId="178" fontId="0" fillId="2" borderId="17" xfId="0" applyNumberFormat="1" applyFont="1" applyFill="1" applyBorder="1" applyAlignment="1">
      <alignment horizontal="right"/>
    </xf>
    <xf numFmtId="0" fontId="0" fillId="0" borderId="42" xfId="0" applyFont="1" applyBorder="1" applyProtection="1"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left" vertical="center"/>
      <protection locked="0"/>
    </xf>
    <xf numFmtId="49" fontId="0" fillId="2" borderId="23" xfId="0" applyNumberFormat="1" applyFont="1" applyFill="1" applyBorder="1" applyAlignment="1">
      <alignment horizontal="left"/>
    </xf>
    <xf numFmtId="176" fontId="0" fillId="2" borderId="24" xfId="0" applyNumberFormat="1" applyFont="1" applyFill="1" applyBorder="1" applyAlignment="1">
      <alignment horizontal="right"/>
    </xf>
    <xf numFmtId="178" fontId="0" fillId="2" borderId="25" xfId="0" applyNumberFormat="1" applyFont="1" applyFill="1" applyBorder="1" applyAlignment="1">
      <alignment horizontal="right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27" xfId="0" applyFont="1" applyBorder="1" applyAlignment="1" applyProtection="1">
      <alignment horizontal="left" vertical="center"/>
      <protection locked="0"/>
    </xf>
    <xf numFmtId="49" fontId="0" fillId="2" borderId="26" xfId="0" applyNumberFormat="1" applyFont="1" applyFill="1" applyBorder="1" applyAlignment="1">
      <alignment horizontal="left"/>
    </xf>
    <xf numFmtId="177" fontId="0" fillId="2" borderId="12" xfId="0" applyNumberFormat="1" applyFont="1" applyFill="1" applyBorder="1" applyAlignment="1">
      <alignment horizontal="right"/>
    </xf>
    <xf numFmtId="177" fontId="0" fillId="2" borderId="3" xfId="0" applyNumberFormat="1" applyFont="1" applyFill="1" applyBorder="1" applyAlignment="1">
      <alignment horizontal="right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left" vertical="center"/>
      <protection locked="0"/>
    </xf>
    <xf numFmtId="177" fontId="0" fillId="2" borderId="13" xfId="0" applyNumberFormat="1" applyFont="1" applyFill="1" applyBorder="1" applyAlignment="1">
      <alignment horizontal="right"/>
    </xf>
    <xf numFmtId="177" fontId="0" fillId="2" borderId="27" xfId="0" applyNumberFormat="1" applyFont="1" applyFill="1" applyBorder="1" applyAlignment="1">
      <alignment horizontal="right"/>
    </xf>
    <xf numFmtId="0" fontId="0" fillId="0" borderId="44" xfId="0" applyFont="1" applyBorder="1" applyProtection="1"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39" xfId="0" applyFont="1" applyBorder="1" applyAlignment="1" applyProtection="1">
      <alignment horizontal="left" vertical="center"/>
      <protection locked="0"/>
    </xf>
    <xf numFmtId="178" fontId="0" fillId="2" borderId="28" xfId="0" applyNumberFormat="1" applyFont="1" applyFill="1" applyBorder="1" applyAlignment="1">
      <alignment horizontal="right"/>
    </xf>
    <xf numFmtId="0" fontId="0" fillId="0" borderId="0" xfId="0" applyFont="1" applyAlignment="1" applyProtection="1">
      <alignment horizontal="center"/>
      <protection locked="0"/>
    </xf>
    <xf numFmtId="49" fontId="0" fillId="2" borderId="29" xfId="0" applyNumberFormat="1" applyFont="1" applyFill="1" applyBorder="1" applyAlignment="1">
      <alignment horizontal="center"/>
    </xf>
    <xf numFmtId="178" fontId="0" fillId="2" borderId="30" xfId="0" applyNumberFormat="1" applyFont="1" applyFill="1" applyBorder="1" applyAlignment="1">
      <alignment horizontal="right"/>
    </xf>
    <xf numFmtId="49" fontId="0" fillId="2" borderId="31" xfId="0" applyNumberFormat="1" applyFont="1" applyFill="1" applyBorder="1" applyAlignment="1">
      <alignment horizontal="center"/>
    </xf>
    <xf numFmtId="49" fontId="0" fillId="2" borderId="46" xfId="0" applyNumberFormat="1" applyFont="1" applyFill="1" applyBorder="1" applyAlignment="1">
      <alignment horizontal="center"/>
    </xf>
    <xf numFmtId="0" fontId="0" fillId="2" borderId="47" xfId="0" applyFont="1" applyFill="1" applyBorder="1" applyAlignment="1">
      <alignment horizontal="center"/>
    </xf>
    <xf numFmtId="178" fontId="0" fillId="2" borderId="32" xfId="0" applyNumberFormat="1" applyFont="1" applyFill="1" applyBorder="1" applyAlignment="1">
      <alignment horizontal="right"/>
    </xf>
    <xf numFmtId="0" fontId="0" fillId="0" borderId="45" xfId="0" applyFont="1" applyBorder="1" applyAlignment="1">
      <alignment vertical="center" wrapText="1"/>
    </xf>
    <xf numFmtId="0" fontId="0" fillId="0" borderId="36" xfId="0" applyFont="1" applyBorder="1"/>
    <xf numFmtId="0" fontId="0" fillId="0" borderId="34" xfId="0" applyFont="1" applyBorder="1"/>
    <xf numFmtId="49" fontId="0" fillId="0" borderId="33" xfId="0" applyNumberFormat="1" applyFont="1" applyBorder="1" applyAlignment="1">
      <alignment horizontal="left"/>
    </xf>
    <xf numFmtId="182" fontId="0" fillId="0" borderId="34" xfId="0" applyNumberFormat="1" applyFont="1" applyBorder="1" applyAlignment="1" applyProtection="1">
      <alignment horizontal="right"/>
      <protection locked="0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31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49" fontId="0" fillId="0" borderId="26" xfId="0" applyNumberFormat="1" applyFont="1" applyBorder="1" applyAlignment="1">
      <alignment horizontal="left"/>
    </xf>
    <xf numFmtId="181" fontId="0" fillId="0" borderId="12" xfId="0" applyNumberFormat="1" applyFont="1" applyBorder="1" applyAlignment="1" applyProtection="1">
      <alignment horizontal="right"/>
      <protection locked="0"/>
    </xf>
    <xf numFmtId="0" fontId="0" fillId="0" borderId="4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left"/>
    </xf>
    <xf numFmtId="181" fontId="0" fillId="0" borderId="3" xfId="0" applyNumberFormat="1" applyFont="1" applyBorder="1" applyAlignment="1" applyProtection="1">
      <alignment horizontal="right"/>
      <protection locked="0"/>
    </xf>
    <xf numFmtId="0" fontId="0" fillId="0" borderId="37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181" fontId="0" fillId="0" borderId="13" xfId="0" applyNumberFormat="1" applyFont="1" applyBorder="1" applyAlignment="1" applyProtection="1">
      <alignment horizontal="right"/>
      <protection locked="0"/>
    </xf>
    <xf numFmtId="0" fontId="0" fillId="0" borderId="0" xfId="0" applyFont="1" applyAlignment="1">
      <alignment horizontal="center"/>
    </xf>
    <xf numFmtId="49" fontId="0" fillId="0" borderId="29" xfId="0" applyNumberFormat="1" applyFont="1" applyBorder="1" applyAlignment="1">
      <alignment horizontal="center"/>
    </xf>
    <xf numFmtId="181" fontId="0" fillId="2" borderId="13" xfId="0" applyNumberFormat="1" applyFont="1" applyFill="1" applyBorder="1" applyAlignment="1">
      <alignment horizontal="right"/>
    </xf>
    <xf numFmtId="0" fontId="0" fillId="0" borderId="0" xfId="0" applyFont="1"/>
    <xf numFmtId="0" fontId="0" fillId="0" borderId="45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0" fontId="0" fillId="0" borderId="56" xfId="0" applyFont="1" applyBorder="1" applyAlignment="1">
      <alignment vertical="center"/>
    </xf>
    <xf numFmtId="0" fontId="0" fillId="0" borderId="45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184" fontId="0" fillId="2" borderId="30" xfId="0" applyNumberFormat="1" applyFont="1" applyFill="1" applyBorder="1" applyAlignment="1">
      <alignment horizontal="right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0" fillId="0" borderId="2" xfId="0" applyFont="1" applyBorder="1" applyAlignment="1" applyProtection="1">
      <alignment vertical="center"/>
      <protection locked="0"/>
    </xf>
    <xf numFmtId="0" fontId="0" fillId="0" borderId="2" xfId="0" applyFont="1" applyBorder="1" applyProtection="1">
      <protection locked="0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  <protection locked="0"/>
    </xf>
    <xf numFmtId="0" fontId="0" fillId="0" borderId="4" xfId="0" applyFont="1" applyBorder="1" applyProtection="1">
      <protection locked="0"/>
    </xf>
    <xf numFmtId="0" fontId="0" fillId="0" borderId="55" xfId="0" applyFont="1" applyBorder="1" applyProtection="1"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horizontal="left" vertical="center"/>
      <protection locked="0"/>
    </xf>
    <xf numFmtId="0" fontId="0" fillId="0" borderId="6" xfId="0" applyFont="1" applyBorder="1" applyProtection="1">
      <protection locked="0"/>
    </xf>
    <xf numFmtId="0" fontId="0" fillId="0" borderId="11" xfId="0" applyFont="1" applyBorder="1" applyProtection="1">
      <protection locked="0"/>
    </xf>
    <xf numFmtId="0" fontId="0" fillId="0" borderId="8" xfId="0" applyFont="1" applyBorder="1" applyAlignment="1">
      <alignment vertical="center"/>
    </xf>
    <xf numFmtId="0" fontId="0" fillId="0" borderId="37" xfId="0" applyFont="1" applyBorder="1" applyAlignment="1" applyProtection="1">
      <alignment horizontal="left" vertical="top"/>
      <protection locked="0"/>
    </xf>
    <xf numFmtId="0" fontId="0" fillId="0" borderId="38" xfId="0" applyFont="1" applyBorder="1" applyProtection="1">
      <protection locked="0"/>
    </xf>
    <xf numFmtId="0" fontId="0" fillId="0" borderId="39" xfId="0" applyFont="1" applyBorder="1" applyProtection="1">
      <protection locked="0"/>
    </xf>
    <xf numFmtId="183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20" xfId="0" applyFont="1" applyBorder="1" applyProtection="1">
      <protection locked="0"/>
    </xf>
    <xf numFmtId="0" fontId="0" fillId="0" borderId="3" xfId="0" applyFont="1" applyBorder="1" applyProtection="1">
      <protection locked="0"/>
    </xf>
    <xf numFmtId="0" fontId="0" fillId="0" borderId="4" xfId="0" applyFont="1" applyBorder="1" applyAlignment="1" applyProtection="1">
      <alignment horizontal="left" vertical="top"/>
      <protection locked="0"/>
    </xf>
    <xf numFmtId="0" fontId="0" fillId="0" borderId="5" xfId="0" applyFont="1" applyBorder="1" applyProtection="1">
      <protection locked="0"/>
    </xf>
    <xf numFmtId="0" fontId="0" fillId="0" borderId="9" xfId="0" applyFont="1" applyBorder="1" applyAlignment="1" applyProtection="1">
      <alignment horizontal="center"/>
      <protection locked="0"/>
    </xf>
    <xf numFmtId="0" fontId="0" fillId="0" borderId="48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11"/>
  <sheetViews>
    <sheetView tabSelected="1" zoomScaleNormal="100" workbookViewId="0"/>
  </sheetViews>
  <sheetFormatPr defaultColWidth="9" defaultRowHeight="13.5"/>
  <cols>
    <col min="1" max="1" width="12.875" style="73" customWidth="1"/>
    <col min="2" max="2" width="4.625" style="73" customWidth="1"/>
    <col min="3" max="3" width="30.625" style="73" customWidth="1"/>
    <col min="4" max="4" width="12.625" style="73" customWidth="1"/>
    <col min="5" max="5" width="8.625" style="73" customWidth="1"/>
    <col min="6" max="6" width="16" style="73" customWidth="1"/>
    <col min="7" max="16384" width="9" style="73"/>
  </cols>
  <sheetData>
    <row r="1" spans="1:6" s="50" customFormat="1" ht="24.95" customHeight="1">
      <c r="A1" s="40" t="s">
        <v>247</v>
      </c>
      <c r="B1" s="40"/>
      <c r="C1" s="40"/>
      <c r="D1" s="49"/>
      <c r="E1" s="49"/>
      <c r="F1" s="49"/>
    </row>
    <row r="2" spans="1:6" s="50" customFormat="1" ht="5.0999999999999996" customHeight="1" thickBot="1"/>
    <row r="3" spans="1:6" s="50" customFormat="1" ht="26.1" customHeight="1">
      <c r="A3" s="51" t="s">
        <v>21</v>
      </c>
      <c r="B3" s="52"/>
      <c r="C3" s="53"/>
      <c r="D3" s="52" t="s">
        <v>210</v>
      </c>
      <c r="E3" s="54"/>
      <c r="F3" s="55"/>
    </row>
    <row r="4" spans="1:6" s="50" customFormat="1" ht="26.1" customHeight="1">
      <c r="A4" s="56" t="s">
        <v>22</v>
      </c>
      <c r="B4" s="57"/>
      <c r="C4" s="58"/>
      <c r="D4" s="57"/>
      <c r="E4" s="59"/>
      <c r="F4" s="60"/>
    </row>
    <row r="5" spans="1:6" s="50" customFormat="1" ht="20.100000000000001" customHeight="1">
      <c r="A5" s="61" t="s">
        <v>23</v>
      </c>
      <c r="B5" s="62"/>
      <c r="C5" s="63"/>
      <c r="D5" s="57" t="s">
        <v>211</v>
      </c>
      <c r="E5" s="59"/>
      <c r="F5" s="60"/>
    </row>
    <row r="6" spans="1:6" s="50" customFormat="1" ht="20.100000000000001" customHeight="1">
      <c r="A6" s="64"/>
      <c r="B6" s="65"/>
      <c r="C6" s="66"/>
      <c r="D6" s="57" t="s">
        <v>212</v>
      </c>
      <c r="E6" s="59"/>
      <c r="F6" s="60"/>
    </row>
    <row r="7" spans="1:6" s="50" customFormat="1" ht="15.95" customHeight="1">
      <c r="A7" s="61" t="s">
        <v>24</v>
      </c>
      <c r="B7" s="67" t="s">
        <v>25</v>
      </c>
      <c r="C7" s="68"/>
      <c r="D7" s="68"/>
      <c r="E7" s="68"/>
      <c r="F7" s="174"/>
    </row>
    <row r="8" spans="1:6" ht="26.1" customHeight="1" thickBot="1">
      <c r="A8" s="69"/>
      <c r="B8" s="70"/>
      <c r="C8" s="71"/>
      <c r="D8" s="71"/>
      <c r="E8" s="71"/>
      <c r="F8" s="72"/>
    </row>
    <row r="9" spans="1:6" ht="11.1" customHeight="1"/>
    <row r="10" spans="1:6" ht="14.1" customHeight="1" thickBot="1">
      <c r="A10" s="19" t="s">
        <v>26</v>
      </c>
      <c r="B10" s="74"/>
      <c r="C10" s="74"/>
      <c r="D10" s="74"/>
      <c r="E10" s="74"/>
      <c r="F10" s="74"/>
    </row>
    <row r="11" spans="1:6" ht="15" customHeight="1" thickBot="1">
      <c r="A11" s="75" t="s">
        <v>27</v>
      </c>
      <c r="B11" s="76"/>
      <c r="C11" s="77" t="s">
        <v>28</v>
      </c>
      <c r="D11" s="78" t="s">
        <v>29</v>
      </c>
      <c r="E11" s="79"/>
      <c r="F11" s="80" t="s">
        <v>30</v>
      </c>
    </row>
    <row r="12" spans="1:6" ht="15" customHeight="1">
      <c r="A12" s="81"/>
      <c r="B12" s="82" t="s">
        <v>208</v>
      </c>
      <c r="C12" s="83" t="s">
        <v>217</v>
      </c>
      <c r="D12" s="84" t="s">
        <v>207</v>
      </c>
      <c r="E12" s="85">
        <f>都道府県申込書!G18</f>
        <v>0</v>
      </c>
      <c r="F12" s="86">
        <f>35000*E12</f>
        <v>0</v>
      </c>
    </row>
    <row r="13" spans="1:6" ht="15" customHeight="1">
      <c r="A13" s="87" t="s">
        <v>33</v>
      </c>
      <c r="B13" s="82" t="s">
        <v>31</v>
      </c>
      <c r="C13" s="88" t="s">
        <v>32</v>
      </c>
      <c r="D13" s="89" t="s">
        <v>141</v>
      </c>
      <c r="E13" s="90">
        <f>団体戦申込内訳!G12</f>
        <v>0</v>
      </c>
      <c r="F13" s="91">
        <f>25000*E13</f>
        <v>0</v>
      </c>
    </row>
    <row r="14" spans="1:6" ht="15" customHeight="1">
      <c r="A14" s="87"/>
      <c r="B14" s="82" t="s">
        <v>103</v>
      </c>
      <c r="C14" s="88" t="s">
        <v>213</v>
      </c>
      <c r="D14" s="89" t="s">
        <v>141</v>
      </c>
      <c r="E14" s="90">
        <f>団体戦申込内訳!G23</f>
        <v>0</v>
      </c>
      <c r="F14" s="91">
        <f>25000*E14</f>
        <v>0</v>
      </c>
    </row>
    <row r="15" spans="1:6" ht="15" customHeight="1">
      <c r="A15" s="87"/>
      <c r="B15" s="82" t="s">
        <v>104</v>
      </c>
      <c r="C15" s="88" t="s">
        <v>34</v>
      </c>
      <c r="D15" s="89" t="s">
        <v>142</v>
      </c>
      <c r="E15" s="90">
        <f>団体戦申込内訳!G33</f>
        <v>0</v>
      </c>
      <c r="F15" s="91">
        <f>20000*E15</f>
        <v>0</v>
      </c>
    </row>
    <row r="16" spans="1:6" ht="15" customHeight="1" thickBot="1">
      <c r="A16" s="92"/>
      <c r="B16" s="93" t="s">
        <v>105</v>
      </c>
      <c r="C16" s="94" t="s">
        <v>110</v>
      </c>
      <c r="D16" s="95" t="s">
        <v>142</v>
      </c>
      <c r="E16" s="96">
        <f>団体戦申込内訳!G44</f>
        <v>0</v>
      </c>
      <c r="F16" s="97">
        <f>20000*E16</f>
        <v>0</v>
      </c>
    </row>
    <row r="17" spans="1:6" ht="15" customHeight="1">
      <c r="A17" s="81"/>
      <c r="B17" s="98" t="s">
        <v>35</v>
      </c>
      <c r="C17" s="99" t="s">
        <v>36</v>
      </c>
      <c r="D17" s="100" t="s">
        <v>144</v>
      </c>
      <c r="E17" s="101">
        <f>個人戦申込内訳!J16</f>
        <v>0</v>
      </c>
      <c r="F17" s="86">
        <f>個人戦申込内訳!E15</f>
        <v>0</v>
      </c>
    </row>
    <row r="18" spans="1:6" ht="15" customHeight="1">
      <c r="A18" s="87"/>
      <c r="B18" s="82" t="s">
        <v>37</v>
      </c>
      <c r="C18" s="88" t="s">
        <v>38</v>
      </c>
      <c r="D18" s="89" t="s">
        <v>143</v>
      </c>
      <c r="E18" s="102">
        <f>個人戦申込内訳!J32</f>
        <v>0</v>
      </c>
      <c r="F18" s="91">
        <f>個人戦申込内訳!E31</f>
        <v>0</v>
      </c>
    </row>
    <row r="19" spans="1:6" ht="15" customHeight="1">
      <c r="A19" s="87"/>
      <c r="B19" s="82" t="s">
        <v>39</v>
      </c>
      <c r="C19" s="88" t="s">
        <v>40</v>
      </c>
      <c r="D19" s="89" t="s">
        <v>143</v>
      </c>
      <c r="E19" s="102">
        <f>個人戦申込内訳!J47</f>
        <v>0</v>
      </c>
      <c r="F19" s="91">
        <f>個人戦申込内訳!E46</f>
        <v>0</v>
      </c>
    </row>
    <row r="20" spans="1:6" ht="15" customHeight="1">
      <c r="A20" s="87"/>
      <c r="B20" s="82" t="s">
        <v>91</v>
      </c>
      <c r="C20" s="88" t="s">
        <v>93</v>
      </c>
      <c r="D20" s="89" t="s">
        <v>143</v>
      </c>
      <c r="E20" s="102">
        <f>個人戦申込内訳!J63</f>
        <v>0</v>
      </c>
      <c r="F20" s="91">
        <f>個人戦申込内訳!E62</f>
        <v>0</v>
      </c>
    </row>
    <row r="21" spans="1:6" ht="15" customHeight="1">
      <c r="A21" s="87"/>
      <c r="B21" s="82" t="s">
        <v>92</v>
      </c>
      <c r="C21" s="88" t="s">
        <v>214</v>
      </c>
      <c r="D21" s="89" t="s">
        <v>143</v>
      </c>
      <c r="E21" s="102">
        <f>個人戦申込内訳!J78</f>
        <v>0</v>
      </c>
      <c r="F21" s="91">
        <f>個人戦申込内訳!E77</f>
        <v>0</v>
      </c>
    </row>
    <row r="22" spans="1:6" ht="15" customHeight="1">
      <c r="A22" s="87"/>
      <c r="B22" s="82" t="s">
        <v>41</v>
      </c>
      <c r="C22" s="88" t="s">
        <v>218</v>
      </c>
      <c r="D22" s="89" t="s">
        <v>143</v>
      </c>
      <c r="E22" s="102">
        <f>個人戦申込内訳!J94</f>
        <v>0</v>
      </c>
      <c r="F22" s="91">
        <f>個人戦申込内訳!E93</f>
        <v>0</v>
      </c>
    </row>
    <row r="23" spans="1:6" ht="15" customHeight="1">
      <c r="A23" s="87"/>
      <c r="B23" s="82" t="s">
        <v>125</v>
      </c>
      <c r="C23" s="88" t="s">
        <v>114</v>
      </c>
      <c r="D23" s="89" t="s">
        <v>143</v>
      </c>
      <c r="E23" s="102">
        <f>個人戦申込内訳!J109</f>
        <v>0</v>
      </c>
      <c r="F23" s="91">
        <f>個人戦申込内訳!E108</f>
        <v>0</v>
      </c>
    </row>
    <row r="24" spans="1:6" ht="15" customHeight="1">
      <c r="A24" s="87"/>
      <c r="B24" s="82" t="s">
        <v>122</v>
      </c>
      <c r="C24" s="88" t="s">
        <v>121</v>
      </c>
      <c r="D24" s="89" t="s">
        <v>143</v>
      </c>
      <c r="E24" s="102">
        <f>個人戦申込内訳!J125</f>
        <v>0</v>
      </c>
      <c r="F24" s="91">
        <f>個人戦申込内訳!E124</f>
        <v>0</v>
      </c>
    </row>
    <row r="25" spans="1:6" ht="15" customHeight="1">
      <c r="A25" s="87"/>
      <c r="B25" s="82" t="s">
        <v>42</v>
      </c>
      <c r="C25" s="88" t="s">
        <v>110</v>
      </c>
      <c r="D25" s="89" t="s">
        <v>146</v>
      </c>
      <c r="E25" s="102">
        <f>個人戦申込内訳!J140</f>
        <v>0</v>
      </c>
      <c r="F25" s="91">
        <f>個人戦申込内訳!E139</f>
        <v>0</v>
      </c>
    </row>
    <row r="26" spans="1:6" ht="15" customHeight="1">
      <c r="A26" s="87" t="s">
        <v>43</v>
      </c>
      <c r="B26" s="82" t="s">
        <v>44</v>
      </c>
      <c r="C26" s="88" t="s">
        <v>111</v>
      </c>
      <c r="D26" s="89" t="s">
        <v>145</v>
      </c>
      <c r="E26" s="102">
        <f>個人戦申込内訳!J156</f>
        <v>0</v>
      </c>
      <c r="F26" s="91">
        <f>個人戦申込内訳!E155</f>
        <v>0</v>
      </c>
    </row>
    <row r="27" spans="1:6" ht="15" customHeight="1">
      <c r="A27" s="87"/>
      <c r="B27" s="82" t="s">
        <v>45</v>
      </c>
      <c r="C27" s="88" t="s">
        <v>219</v>
      </c>
      <c r="D27" s="89" t="s">
        <v>145</v>
      </c>
      <c r="E27" s="102">
        <f>個人戦申込内訳!J171</f>
        <v>0</v>
      </c>
      <c r="F27" s="91">
        <f>個人戦申込内訳!E170</f>
        <v>0</v>
      </c>
    </row>
    <row r="28" spans="1:6" ht="15" customHeight="1">
      <c r="A28" s="87"/>
      <c r="B28" s="82" t="s">
        <v>46</v>
      </c>
      <c r="C28" s="88" t="s">
        <v>220</v>
      </c>
      <c r="D28" s="89" t="s">
        <v>145</v>
      </c>
      <c r="E28" s="102">
        <f>個人戦申込内訳!J187</f>
        <v>0</v>
      </c>
      <c r="F28" s="91">
        <f>個人戦申込内訳!E186</f>
        <v>0</v>
      </c>
    </row>
    <row r="29" spans="1:6" ht="15" customHeight="1">
      <c r="A29" s="87"/>
      <c r="B29" s="82" t="s">
        <v>76</v>
      </c>
      <c r="C29" s="88" t="s">
        <v>221</v>
      </c>
      <c r="D29" s="89" t="s">
        <v>145</v>
      </c>
      <c r="E29" s="102">
        <f>個人戦申込内訳!J202</f>
        <v>0</v>
      </c>
      <c r="F29" s="91">
        <f>個人戦申込内訳!E201</f>
        <v>0</v>
      </c>
    </row>
    <row r="30" spans="1:6" ht="15" customHeight="1">
      <c r="A30" s="87"/>
      <c r="B30" s="82" t="s">
        <v>77</v>
      </c>
      <c r="C30" s="88" t="s">
        <v>222</v>
      </c>
      <c r="D30" s="89" t="s">
        <v>145</v>
      </c>
      <c r="E30" s="102">
        <f>個人戦申込内訳!J218</f>
        <v>0</v>
      </c>
      <c r="F30" s="91">
        <f>個人戦申込内訳!E217</f>
        <v>0</v>
      </c>
    </row>
    <row r="31" spans="1:6" ht="15" customHeight="1">
      <c r="A31" s="87"/>
      <c r="B31" s="82" t="s">
        <v>78</v>
      </c>
      <c r="C31" s="88" t="s">
        <v>223</v>
      </c>
      <c r="D31" s="89" t="s">
        <v>145</v>
      </c>
      <c r="E31" s="102">
        <f>個人戦申込内訳!J233</f>
        <v>0</v>
      </c>
      <c r="F31" s="91">
        <f>個人戦申込内訳!E232</f>
        <v>0</v>
      </c>
    </row>
    <row r="32" spans="1:6" ht="15" customHeight="1">
      <c r="A32" s="87"/>
      <c r="B32" s="82" t="s">
        <v>79</v>
      </c>
      <c r="C32" s="88" t="s">
        <v>224</v>
      </c>
      <c r="D32" s="89" t="s">
        <v>145</v>
      </c>
      <c r="E32" s="102">
        <f>個人戦申込内訳!J249</f>
        <v>0</v>
      </c>
      <c r="F32" s="91">
        <f>個人戦申込内訳!E248</f>
        <v>0</v>
      </c>
    </row>
    <row r="33" spans="1:6" ht="15" customHeight="1">
      <c r="A33" s="87"/>
      <c r="B33" s="82" t="s">
        <v>80</v>
      </c>
      <c r="C33" s="88" t="s">
        <v>225</v>
      </c>
      <c r="D33" s="89" t="s">
        <v>145</v>
      </c>
      <c r="E33" s="102">
        <f>個人戦申込内訳!J264</f>
        <v>0</v>
      </c>
      <c r="F33" s="91">
        <f>個人戦申込内訳!E263</f>
        <v>0</v>
      </c>
    </row>
    <row r="34" spans="1:6" ht="15" customHeight="1">
      <c r="A34" s="87"/>
      <c r="B34" s="82" t="s">
        <v>81</v>
      </c>
      <c r="C34" s="88" t="s">
        <v>226</v>
      </c>
      <c r="D34" s="89" t="s">
        <v>145</v>
      </c>
      <c r="E34" s="102">
        <f>個人戦申込内訳!J280</f>
        <v>0</v>
      </c>
      <c r="F34" s="91">
        <f>個人戦申込内訳!E279</f>
        <v>0</v>
      </c>
    </row>
    <row r="35" spans="1:6" ht="15" customHeight="1">
      <c r="A35" s="87"/>
      <c r="B35" s="82" t="s">
        <v>68</v>
      </c>
      <c r="C35" s="88" t="s">
        <v>227</v>
      </c>
      <c r="D35" s="89" t="s">
        <v>145</v>
      </c>
      <c r="E35" s="102">
        <f>個人戦申込内訳!J295</f>
        <v>0</v>
      </c>
      <c r="F35" s="91">
        <f>個人戦申込内訳!E294</f>
        <v>0</v>
      </c>
    </row>
    <row r="36" spans="1:6" ht="15" customHeight="1">
      <c r="A36" s="87"/>
      <c r="B36" s="82" t="s">
        <v>69</v>
      </c>
      <c r="C36" s="88" t="s">
        <v>228</v>
      </c>
      <c r="D36" s="89" t="s">
        <v>145</v>
      </c>
      <c r="E36" s="102">
        <f>個人戦申込内訳!J311</f>
        <v>0</v>
      </c>
      <c r="F36" s="91">
        <f>個人戦申込内訳!E310</f>
        <v>0</v>
      </c>
    </row>
    <row r="37" spans="1:6" ht="15" customHeight="1" thickBot="1">
      <c r="A37" s="87"/>
      <c r="B37" s="103" t="s">
        <v>70</v>
      </c>
      <c r="C37" s="104" t="s">
        <v>229</v>
      </c>
      <c r="D37" s="89" t="s">
        <v>145</v>
      </c>
      <c r="E37" s="105">
        <f>個人戦申込内訳!J326</f>
        <v>0</v>
      </c>
      <c r="F37" s="91">
        <f>個人戦申込内訳!E325</f>
        <v>0</v>
      </c>
    </row>
    <row r="38" spans="1:6" ht="15" customHeight="1">
      <c r="A38" s="81"/>
      <c r="B38" s="98" t="s">
        <v>71</v>
      </c>
      <c r="C38" s="99" t="s">
        <v>38</v>
      </c>
      <c r="D38" s="100" t="s">
        <v>144</v>
      </c>
      <c r="E38" s="106">
        <f>個人戦申込内訳!K16+個人戦申込内訳!K32</f>
        <v>0</v>
      </c>
      <c r="F38" s="86">
        <f>個人戦申込内訳!F15+個人戦申込内訳!F31</f>
        <v>0</v>
      </c>
    </row>
    <row r="39" spans="1:6" ht="15" customHeight="1">
      <c r="A39" s="87"/>
      <c r="B39" s="82" t="s">
        <v>72</v>
      </c>
      <c r="C39" s="88" t="s">
        <v>40</v>
      </c>
      <c r="D39" s="89" t="s">
        <v>143</v>
      </c>
      <c r="E39" s="102">
        <f>個人戦申込内訳!K47</f>
        <v>0</v>
      </c>
      <c r="F39" s="91">
        <f>個人戦申込内訳!F46</f>
        <v>0</v>
      </c>
    </row>
    <row r="40" spans="1:6" ht="15" customHeight="1">
      <c r="A40" s="87"/>
      <c r="B40" s="82" t="s">
        <v>126</v>
      </c>
      <c r="C40" s="88" t="s">
        <v>112</v>
      </c>
      <c r="D40" s="89" t="s">
        <v>143</v>
      </c>
      <c r="E40" s="102">
        <f>個人戦申込内訳!K63+個人戦申込内訳!K78</f>
        <v>0</v>
      </c>
      <c r="F40" s="91">
        <f>個人戦申込内訳!F62+個人戦申込内訳!F77</f>
        <v>0</v>
      </c>
    </row>
    <row r="41" spans="1:6" ht="15" customHeight="1">
      <c r="A41" s="87"/>
      <c r="B41" s="103" t="s">
        <v>116</v>
      </c>
      <c r="C41" s="104" t="s">
        <v>113</v>
      </c>
      <c r="D41" s="89" t="s">
        <v>143</v>
      </c>
      <c r="E41" s="102">
        <f>個人戦申込内訳!K94</f>
        <v>0</v>
      </c>
      <c r="F41" s="91">
        <f>個人戦申込内訳!F93</f>
        <v>0</v>
      </c>
    </row>
    <row r="42" spans="1:6" ht="15" customHeight="1">
      <c r="A42" s="87"/>
      <c r="B42" s="82" t="s">
        <v>117</v>
      </c>
      <c r="C42" s="88" t="s">
        <v>114</v>
      </c>
      <c r="D42" s="89" t="s">
        <v>143</v>
      </c>
      <c r="E42" s="102">
        <f>個人戦申込内訳!K109</f>
        <v>0</v>
      </c>
      <c r="F42" s="91">
        <f>個人戦申込内訳!F108</f>
        <v>0</v>
      </c>
    </row>
    <row r="43" spans="1:6" ht="15" customHeight="1">
      <c r="A43" s="87"/>
      <c r="B43" s="103" t="s">
        <v>118</v>
      </c>
      <c r="C43" s="104" t="s">
        <v>115</v>
      </c>
      <c r="D43" s="89" t="s">
        <v>143</v>
      </c>
      <c r="E43" s="102">
        <f>個人戦申込内訳!K125</f>
        <v>0</v>
      </c>
      <c r="F43" s="91">
        <f>個人戦申込内訳!F124</f>
        <v>0</v>
      </c>
    </row>
    <row r="44" spans="1:6" ht="15" customHeight="1">
      <c r="A44" s="107" t="s">
        <v>47</v>
      </c>
      <c r="B44" s="82" t="s">
        <v>73</v>
      </c>
      <c r="C44" s="88" t="s">
        <v>110</v>
      </c>
      <c r="D44" s="89" t="s">
        <v>146</v>
      </c>
      <c r="E44" s="102">
        <f>個人戦申込内訳!K140</f>
        <v>0</v>
      </c>
      <c r="F44" s="91">
        <f>個人戦申込内訳!F139</f>
        <v>0</v>
      </c>
    </row>
    <row r="45" spans="1:6" ht="15" customHeight="1">
      <c r="A45" s="107"/>
      <c r="B45" s="82" t="s">
        <v>74</v>
      </c>
      <c r="C45" s="88" t="s">
        <v>111</v>
      </c>
      <c r="D45" s="89" t="s">
        <v>145</v>
      </c>
      <c r="E45" s="102">
        <f>個人戦申込内訳!K156</f>
        <v>0</v>
      </c>
      <c r="F45" s="91">
        <f>個人戦申込内訳!F155</f>
        <v>0</v>
      </c>
    </row>
    <row r="46" spans="1:6" ht="15" customHeight="1">
      <c r="A46" s="87"/>
      <c r="B46" s="108" t="s">
        <v>99</v>
      </c>
      <c r="C46" s="109" t="s">
        <v>219</v>
      </c>
      <c r="D46" s="89" t="s">
        <v>145</v>
      </c>
      <c r="E46" s="102">
        <f>個人戦申込内訳!K171</f>
        <v>0</v>
      </c>
      <c r="F46" s="91">
        <f>個人戦申込内訳!F170</f>
        <v>0</v>
      </c>
    </row>
    <row r="47" spans="1:6" ht="15" customHeight="1">
      <c r="A47" s="87"/>
      <c r="B47" s="108" t="s">
        <v>100</v>
      </c>
      <c r="C47" s="88" t="s">
        <v>220</v>
      </c>
      <c r="D47" s="89" t="s">
        <v>145</v>
      </c>
      <c r="E47" s="102">
        <f>個人戦申込内訳!K187</f>
        <v>0</v>
      </c>
      <c r="F47" s="91">
        <f>個人戦申込内訳!F186</f>
        <v>0</v>
      </c>
    </row>
    <row r="48" spans="1:6" ht="15" customHeight="1">
      <c r="A48" s="87"/>
      <c r="B48" s="82" t="s">
        <v>101</v>
      </c>
      <c r="C48" s="88" t="s">
        <v>230</v>
      </c>
      <c r="D48" s="89" t="s">
        <v>145</v>
      </c>
      <c r="E48" s="102">
        <f>個人戦申込内訳!K202+個人戦申込内訳!K218</f>
        <v>0</v>
      </c>
      <c r="F48" s="91">
        <f>個人戦申込内訳!F201+個人戦申込内訳!F217</f>
        <v>0</v>
      </c>
    </row>
    <row r="49" spans="1:6" ht="15" customHeight="1">
      <c r="A49" s="87"/>
      <c r="B49" s="82" t="s">
        <v>102</v>
      </c>
      <c r="C49" s="88" t="s">
        <v>231</v>
      </c>
      <c r="D49" s="89" t="s">
        <v>145</v>
      </c>
      <c r="E49" s="102">
        <f>個人戦申込内訳!K233+個人戦申込内訳!K249</f>
        <v>0</v>
      </c>
      <c r="F49" s="91">
        <f>個人戦申込内訳!F232+個人戦申込内訳!F248</f>
        <v>0</v>
      </c>
    </row>
    <row r="50" spans="1:6" ht="15" customHeight="1">
      <c r="A50" s="87"/>
      <c r="B50" s="82" t="s">
        <v>106</v>
      </c>
      <c r="C50" s="88" t="s">
        <v>232</v>
      </c>
      <c r="D50" s="89" t="s">
        <v>145</v>
      </c>
      <c r="E50" s="102">
        <f>個人戦申込内訳!K264+個人戦申込内訳!K280</f>
        <v>0</v>
      </c>
      <c r="F50" s="91">
        <f>個人戦申込内訳!F263+個人戦申込内訳!F279</f>
        <v>0</v>
      </c>
    </row>
    <row r="51" spans="1:6" ht="15" customHeight="1">
      <c r="A51" s="87"/>
      <c r="B51" s="82" t="s">
        <v>107</v>
      </c>
      <c r="C51" s="88" t="s">
        <v>227</v>
      </c>
      <c r="D51" s="89" t="s">
        <v>145</v>
      </c>
      <c r="E51" s="102">
        <f>個人戦申込内訳!K295</f>
        <v>0</v>
      </c>
      <c r="F51" s="91">
        <f>個人戦申込内訳!F294</f>
        <v>0</v>
      </c>
    </row>
    <row r="52" spans="1:6" ht="15" customHeight="1">
      <c r="A52" s="87"/>
      <c r="B52" s="82" t="s">
        <v>108</v>
      </c>
      <c r="C52" s="88" t="s">
        <v>233</v>
      </c>
      <c r="D52" s="89" t="s">
        <v>145</v>
      </c>
      <c r="E52" s="102">
        <f>個人戦申込内訳!K311</f>
        <v>0</v>
      </c>
      <c r="F52" s="91">
        <f>個人戦申込内訳!F310</f>
        <v>0</v>
      </c>
    </row>
    <row r="53" spans="1:6" ht="15" customHeight="1" thickBot="1">
      <c r="A53" s="92"/>
      <c r="B53" s="93" t="s">
        <v>109</v>
      </c>
      <c r="C53" s="94" t="s">
        <v>229</v>
      </c>
      <c r="D53" s="89" t="s">
        <v>145</v>
      </c>
      <c r="E53" s="105">
        <f>個人戦申込内訳!K326</f>
        <v>0</v>
      </c>
      <c r="F53" s="110">
        <f>個人戦申込内訳!F325</f>
        <v>0</v>
      </c>
    </row>
    <row r="54" spans="1:6" ht="15" customHeight="1" thickBot="1">
      <c r="A54" s="74"/>
      <c r="B54" s="111"/>
      <c r="C54" s="111" t="s">
        <v>48</v>
      </c>
      <c r="D54" s="112" t="s">
        <v>133</v>
      </c>
      <c r="E54" s="85">
        <f>SUM($E12:$E16)</f>
        <v>0</v>
      </c>
      <c r="F54" s="113">
        <f>SUM($F12:$F16)</f>
        <v>0</v>
      </c>
    </row>
    <row r="55" spans="1:6" ht="15" customHeight="1" thickBot="1">
      <c r="A55" s="74"/>
      <c r="B55" s="111"/>
      <c r="C55" s="111"/>
      <c r="D55" s="114" t="s">
        <v>134</v>
      </c>
      <c r="E55" s="101">
        <f>SUM($E17:$E53)</f>
        <v>0</v>
      </c>
      <c r="F55" s="86">
        <f>SUM($F17:$F53)</f>
        <v>0</v>
      </c>
    </row>
    <row r="56" spans="1:6" ht="15" customHeight="1" thickTop="1" thickBot="1">
      <c r="A56" s="74"/>
      <c r="B56" s="111"/>
      <c r="C56" s="111"/>
      <c r="D56" s="115" t="s">
        <v>140</v>
      </c>
      <c r="E56" s="116"/>
      <c r="F56" s="117">
        <f>SUM($F54:$F55)</f>
        <v>0</v>
      </c>
    </row>
    <row r="57" spans="1:6" ht="15" customHeight="1"/>
    <row r="58" spans="1:6" ht="15" customHeight="1">
      <c r="A58" s="18" t="s">
        <v>129</v>
      </c>
    </row>
    <row r="59" spans="1:6" ht="15" customHeight="1">
      <c r="A59" s="73" t="s">
        <v>185</v>
      </c>
    </row>
    <row r="60" spans="1:6" ht="15" customHeight="1">
      <c r="A60" s="1" t="s">
        <v>186</v>
      </c>
    </row>
    <row r="61" spans="1:6" s="1" customFormat="1" ht="15" customHeight="1">
      <c r="A61" s="1" t="s">
        <v>187</v>
      </c>
    </row>
    <row r="62" spans="1:6" ht="15" customHeight="1">
      <c r="A62" s="1" t="s">
        <v>188</v>
      </c>
    </row>
    <row r="63" spans="1:6" ht="15" customHeight="1">
      <c r="A63" s="1" t="s">
        <v>130</v>
      </c>
    </row>
    <row r="64" spans="1:6" ht="15" customHeight="1"/>
    <row r="65" spans="1:6" ht="15" customHeight="1" thickBot="1"/>
    <row r="66" spans="1:6" ht="30" customHeight="1" thickBot="1">
      <c r="A66" s="118" t="s">
        <v>249</v>
      </c>
      <c r="B66" s="119"/>
      <c r="C66" s="120"/>
      <c r="D66" s="121" t="s">
        <v>147</v>
      </c>
      <c r="E66" s="122">
        <v>0</v>
      </c>
      <c r="F66" s="113">
        <f>1000*E66</f>
        <v>0</v>
      </c>
    </row>
    <row r="67" spans="1:6" ht="30" customHeight="1">
      <c r="A67" s="123"/>
      <c r="D67" s="124"/>
      <c r="E67" s="124"/>
      <c r="F67" s="125"/>
    </row>
    <row r="68" spans="1:6" ht="15" customHeight="1" thickBot="1"/>
    <row r="69" spans="1:6" ht="15" customHeight="1">
      <c r="A69" s="126" t="s">
        <v>59</v>
      </c>
      <c r="B69" s="127" t="s">
        <v>50</v>
      </c>
      <c r="C69" s="15" t="s">
        <v>60</v>
      </c>
      <c r="D69" s="128" t="s">
        <v>135</v>
      </c>
      <c r="E69" s="129">
        <v>0</v>
      </c>
      <c r="F69" s="86">
        <f>100000*E69</f>
        <v>0</v>
      </c>
    </row>
    <row r="70" spans="1:6" ht="15" customHeight="1">
      <c r="A70" s="130"/>
      <c r="B70" s="131" t="s">
        <v>55</v>
      </c>
      <c r="C70" s="4" t="s">
        <v>61</v>
      </c>
      <c r="D70" s="132" t="s">
        <v>250</v>
      </c>
      <c r="E70" s="133">
        <v>0</v>
      </c>
      <c r="F70" s="91">
        <f>50000*E70</f>
        <v>0</v>
      </c>
    </row>
    <row r="71" spans="1:6" ht="15" customHeight="1">
      <c r="A71" s="130"/>
      <c r="B71" s="134" t="s">
        <v>51</v>
      </c>
      <c r="C71" s="16" t="s">
        <v>62</v>
      </c>
      <c r="D71" s="132" t="s">
        <v>251</v>
      </c>
      <c r="E71" s="133">
        <v>0</v>
      </c>
      <c r="F71" s="91">
        <f>35000*E71</f>
        <v>0</v>
      </c>
    </row>
    <row r="72" spans="1:6" ht="15" customHeight="1">
      <c r="A72" s="130"/>
      <c r="B72" s="131" t="s">
        <v>56</v>
      </c>
      <c r="C72" s="4" t="s">
        <v>63</v>
      </c>
      <c r="D72" s="132" t="s">
        <v>252</v>
      </c>
      <c r="E72" s="133">
        <v>0</v>
      </c>
      <c r="F72" s="91">
        <f>25000*E72</f>
        <v>0</v>
      </c>
    </row>
    <row r="73" spans="1:6" ht="15" customHeight="1">
      <c r="A73" s="130"/>
      <c r="B73" s="131" t="s">
        <v>57</v>
      </c>
      <c r="C73" s="4" t="s">
        <v>64</v>
      </c>
      <c r="D73" s="132" t="s">
        <v>253</v>
      </c>
      <c r="E73" s="133">
        <v>0</v>
      </c>
      <c r="F73" s="91">
        <f>20000*E73</f>
        <v>0</v>
      </c>
    </row>
    <row r="74" spans="1:6" ht="15" customHeight="1">
      <c r="A74" s="130"/>
      <c r="B74" s="131" t="s">
        <v>52</v>
      </c>
      <c r="C74" s="4" t="s">
        <v>53</v>
      </c>
      <c r="D74" s="132" t="s">
        <v>254</v>
      </c>
      <c r="E74" s="133">
        <v>0</v>
      </c>
      <c r="F74" s="91">
        <f>10000*E74</f>
        <v>0</v>
      </c>
    </row>
    <row r="75" spans="1:6" ht="15" customHeight="1" thickBot="1">
      <c r="A75" s="135"/>
      <c r="B75" s="136" t="s">
        <v>58</v>
      </c>
      <c r="C75" s="17" t="s">
        <v>54</v>
      </c>
      <c r="D75" s="132" t="s">
        <v>255</v>
      </c>
      <c r="E75" s="137">
        <v>0</v>
      </c>
      <c r="F75" s="91">
        <f>5000*E75</f>
        <v>0</v>
      </c>
    </row>
    <row r="76" spans="1:6" ht="15" customHeight="1" thickBot="1">
      <c r="B76" s="138"/>
      <c r="C76" s="138" t="s">
        <v>48</v>
      </c>
      <c r="D76" s="139" t="s">
        <v>49</v>
      </c>
      <c r="E76" s="140">
        <f>SUM(E69:E75)</f>
        <v>0</v>
      </c>
      <c r="F76" s="113">
        <f>SUM(F69:F75)</f>
        <v>0</v>
      </c>
    </row>
    <row r="77" spans="1:6" ht="15.95" customHeight="1" thickBot="1"/>
    <row r="78" spans="1:6" ht="20.100000000000001" customHeight="1" thickBot="1">
      <c r="A78" s="141"/>
      <c r="B78" s="141"/>
      <c r="C78" s="141"/>
      <c r="D78" s="38" t="s">
        <v>139</v>
      </c>
      <c r="E78" s="39"/>
      <c r="F78" s="113">
        <f>F56+F66+F76</f>
        <v>0</v>
      </c>
    </row>
    <row r="79" spans="1:6" ht="12" customHeight="1"/>
    <row r="80" spans="1:6" ht="12" customHeight="1" thickBot="1"/>
    <row r="81" spans="1:6" ht="20.100000000000001" customHeight="1" thickBot="1">
      <c r="A81" s="142" t="s">
        <v>209</v>
      </c>
      <c r="B81" s="143"/>
      <c r="C81" s="144"/>
      <c r="D81" s="145" t="s">
        <v>206</v>
      </c>
      <c r="E81" s="146"/>
      <c r="F81" s="147">
        <f>少年錬成申込書!B9</f>
        <v>0</v>
      </c>
    </row>
    <row r="82" spans="1:6">
      <c r="F82" s="74"/>
    </row>
    <row r="83" spans="1:6">
      <c r="F83" s="74"/>
    </row>
    <row r="85" spans="1:6">
      <c r="A85" s="148" t="s">
        <v>248</v>
      </c>
      <c r="B85" s="149"/>
      <c r="C85" s="149"/>
      <c r="D85" s="149"/>
      <c r="E85" s="149"/>
      <c r="F85" s="149"/>
    </row>
    <row r="86" spans="1:6">
      <c r="A86" s="149"/>
      <c r="B86" s="149"/>
      <c r="C86" s="149"/>
      <c r="D86" s="149"/>
      <c r="E86" s="149"/>
      <c r="F86" s="149"/>
    </row>
    <row r="87" spans="1:6">
      <c r="A87" s="149"/>
      <c r="B87" s="149"/>
      <c r="C87" s="149"/>
      <c r="D87" s="149"/>
      <c r="E87" s="149"/>
      <c r="F87" s="149"/>
    </row>
    <row r="88" spans="1:6">
      <c r="A88" s="149"/>
      <c r="B88" s="149"/>
      <c r="C88" s="149"/>
      <c r="D88" s="149"/>
      <c r="E88" s="149"/>
      <c r="F88" s="149"/>
    </row>
    <row r="89" spans="1:6">
      <c r="A89" s="149"/>
      <c r="B89" s="149"/>
      <c r="C89" s="149"/>
      <c r="D89" s="149"/>
      <c r="E89" s="149"/>
      <c r="F89" s="149"/>
    </row>
    <row r="90" spans="1:6">
      <c r="A90" s="149"/>
      <c r="B90" s="149"/>
      <c r="C90" s="149"/>
      <c r="D90" s="149"/>
      <c r="E90" s="149"/>
      <c r="F90" s="149"/>
    </row>
    <row r="91" spans="1:6">
      <c r="A91" s="149"/>
      <c r="B91" s="149"/>
      <c r="C91" s="149"/>
      <c r="D91" s="149"/>
      <c r="E91" s="149"/>
      <c r="F91" s="149"/>
    </row>
    <row r="92" spans="1:6">
      <c r="A92" s="149"/>
      <c r="B92" s="149"/>
      <c r="C92" s="149"/>
      <c r="D92" s="149"/>
      <c r="E92" s="149"/>
      <c r="F92" s="149"/>
    </row>
    <row r="93" spans="1:6">
      <c r="A93" s="149"/>
      <c r="B93" s="149"/>
      <c r="C93" s="149"/>
      <c r="D93" s="149"/>
      <c r="E93" s="149"/>
      <c r="F93" s="149"/>
    </row>
    <row r="94" spans="1:6">
      <c r="A94" s="149"/>
      <c r="B94" s="149"/>
      <c r="C94" s="149"/>
      <c r="D94" s="149"/>
      <c r="E94" s="149"/>
      <c r="F94" s="149"/>
    </row>
    <row r="95" spans="1:6">
      <c r="A95" s="149"/>
      <c r="B95" s="149"/>
      <c r="C95" s="149"/>
      <c r="D95" s="149"/>
      <c r="E95" s="149"/>
      <c r="F95" s="149"/>
    </row>
    <row r="96" spans="1:6">
      <c r="A96" s="149"/>
      <c r="B96" s="149"/>
      <c r="C96" s="149"/>
      <c r="D96" s="149"/>
      <c r="E96" s="149"/>
      <c r="F96" s="149"/>
    </row>
    <row r="97" spans="1:6">
      <c r="A97" s="149"/>
      <c r="B97" s="149"/>
      <c r="C97" s="149"/>
      <c r="D97" s="149"/>
      <c r="E97" s="149"/>
      <c r="F97" s="149"/>
    </row>
    <row r="98" spans="1:6">
      <c r="A98" s="149"/>
      <c r="B98" s="149"/>
      <c r="C98" s="149"/>
      <c r="D98" s="149"/>
      <c r="E98" s="149"/>
      <c r="F98" s="149"/>
    </row>
    <row r="99" spans="1:6">
      <c r="A99" s="149"/>
      <c r="B99" s="149"/>
      <c r="C99" s="149"/>
      <c r="D99" s="149"/>
      <c r="E99" s="149"/>
      <c r="F99" s="149"/>
    </row>
    <row r="100" spans="1:6">
      <c r="A100" s="149"/>
      <c r="B100" s="149"/>
      <c r="C100" s="149"/>
      <c r="D100" s="149"/>
      <c r="E100" s="149"/>
      <c r="F100" s="149"/>
    </row>
    <row r="101" spans="1:6">
      <c r="A101" s="149"/>
      <c r="B101" s="149"/>
      <c r="C101" s="149"/>
      <c r="D101" s="149"/>
      <c r="E101" s="149"/>
      <c r="F101" s="149"/>
    </row>
    <row r="102" spans="1:6">
      <c r="A102" s="149"/>
      <c r="B102" s="149"/>
      <c r="C102" s="149"/>
      <c r="D102" s="149"/>
      <c r="E102" s="149"/>
      <c r="F102" s="149"/>
    </row>
    <row r="103" spans="1:6">
      <c r="A103" s="149"/>
      <c r="B103" s="149"/>
      <c r="C103" s="149"/>
      <c r="D103" s="149"/>
      <c r="E103" s="149"/>
      <c r="F103" s="149"/>
    </row>
    <row r="104" spans="1:6">
      <c r="A104" s="149"/>
      <c r="B104" s="149"/>
      <c r="C104" s="149"/>
      <c r="D104" s="149"/>
      <c r="E104" s="149"/>
      <c r="F104" s="149"/>
    </row>
    <row r="105" spans="1:6">
      <c r="A105" s="149"/>
      <c r="B105" s="149"/>
      <c r="C105" s="149"/>
      <c r="D105" s="149"/>
      <c r="E105" s="149"/>
      <c r="F105" s="149"/>
    </row>
    <row r="106" spans="1:6">
      <c r="A106" s="149"/>
      <c r="B106" s="149"/>
      <c r="C106" s="149"/>
      <c r="D106" s="149"/>
      <c r="E106" s="149"/>
      <c r="F106" s="149"/>
    </row>
    <row r="107" spans="1:6">
      <c r="A107" s="149"/>
      <c r="B107" s="149"/>
      <c r="C107" s="149"/>
      <c r="D107" s="149"/>
      <c r="E107" s="149"/>
      <c r="F107" s="149"/>
    </row>
    <row r="108" spans="1:6">
      <c r="A108" s="149"/>
      <c r="B108" s="149"/>
      <c r="C108" s="149"/>
      <c r="D108" s="149"/>
      <c r="E108" s="149"/>
      <c r="F108" s="149"/>
    </row>
    <row r="109" spans="1:6">
      <c r="A109" s="149"/>
      <c r="B109" s="149"/>
      <c r="C109" s="149"/>
      <c r="D109" s="149"/>
      <c r="E109" s="149"/>
      <c r="F109" s="149"/>
    </row>
    <row r="110" spans="1:6">
      <c r="A110" s="149"/>
      <c r="B110" s="149"/>
      <c r="C110" s="149"/>
      <c r="D110" s="149"/>
      <c r="E110" s="149"/>
      <c r="F110" s="149"/>
    </row>
    <row r="111" spans="1:6">
      <c r="A111" s="149"/>
      <c r="B111" s="149"/>
      <c r="C111" s="149"/>
      <c r="D111" s="149"/>
      <c r="E111" s="149"/>
      <c r="F111" s="149"/>
    </row>
  </sheetData>
  <sheetProtection sheet="1" objects="1" scenarios="1" selectLockedCells="1"/>
  <mergeCells count="17">
    <mergeCell ref="D11:E11"/>
    <mergeCell ref="A85:F111"/>
    <mergeCell ref="A66:C66"/>
    <mergeCell ref="A78:C78"/>
    <mergeCell ref="A69:A75"/>
    <mergeCell ref="D56:E56"/>
    <mergeCell ref="A81:C81"/>
    <mergeCell ref="D81:E81"/>
    <mergeCell ref="B3:C3"/>
    <mergeCell ref="B4:C4"/>
    <mergeCell ref="B5:C6"/>
    <mergeCell ref="B8:F8"/>
    <mergeCell ref="D3:F3"/>
    <mergeCell ref="D4:F4"/>
    <mergeCell ref="D6:F6"/>
    <mergeCell ref="D5:F5"/>
    <mergeCell ref="C7:F7"/>
  </mergeCells>
  <phoneticPr fontId="1"/>
  <conditionalFormatting sqref="J20">
    <cfRule type="colorScale" priority="1">
      <colorScale>
        <cfvo type="min"/>
        <cfvo type="max"/>
        <color rgb="FFFF7128"/>
        <color rgb="FFFFEF9C"/>
      </colorScale>
    </cfRule>
  </conditionalFormatting>
  <pageMargins left="0.98425196850393704" right="0.59055118110236227" top="0.39370078740157483" bottom="0.19685039370078741" header="0" footer="0.11811023622047245"/>
  <pageSetup paperSize="9" scale="96" orientation="portrait" r:id="rId1"/>
  <headerFooter alignWithMargins="0"/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46"/>
  <sheetViews>
    <sheetView zoomScaleNormal="100" workbookViewId="0">
      <selection activeCell="I40" sqref="I40"/>
    </sheetView>
  </sheetViews>
  <sheetFormatPr defaultRowHeight="13.5"/>
  <cols>
    <col min="1" max="1" width="13" style="73" customWidth="1"/>
    <col min="2" max="2" width="24.75" style="73" customWidth="1"/>
    <col min="3" max="3" width="10.5" style="73" customWidth="1"/>
    <col min="4" max="4" width="10.625" style="73" customWidth="1"/>
    <col min="5" max="5" width="17.875" style="73" customWidth="1"/>
    <col min="6" max="6" width="9" style="73"/>
    <col min="7" max="7" width="0" style="73" hidden="1" customWidth="1"/>
    <col min="8" max="16384" width="9" style="73"/>
  </cols>
  <sheetData>
    <row r="1" spans="1:7" ht="24.95" customHeight="1" thickBot="1">
      <c r="A1" s="150" t="s">
        <v>0</v>
      </c>
      <c r="B1" s="151"/>
      <c r="C1" s="74"/>
      <c r="D1" s="74"/>
      <c r="E1" s="74"/>
    </row>
    <row r="2" spans="1:7" ht="24.95" customHeight="1">
      <c r="A2" s="74"/>
      <c r="B2" s="74"/>
      <c r="C2" s="74"/>
      <c r="D2" s="74"/>
      <c r="E2" s="74"/>
    </row>
    <row r="3" spans="1:7" ht="24.95" customHeight="1">
      <c r="A3" s="49" t="s">
        <v>98</v>
      </c>
      <c r="B3" s="74"/>
      <c r="C3" s="74"/>
      <c r="D3" s="74"/>
      <c r="E3" s="74"/>
    </row>
    <row r="4" spans="1:7" ht="24.95" customHeight="1">
      <c r="A4" s="152"/>
      <c r="B4" s="82" t="s">
        <v>11</v>
      </c>
      <c r="C4" s="153" t="s">
        <v>1</v>
      </c>
      <c r="D4" s="153" t="s">
        <v>65</v>
      </c>
      <c r="E4" s="82" t="s">
        <v>19</v>
      </c>
    </row>
    <row r="5" spans="1:7" ht="24.95" customHeight="1">
      <c r="A5" s="154" t="s">
        <v>2</v>
      </c>
      <c r="B5" s="152"/>
      <c r="C5" s="152"/>
      <c r="D5" s="152"/>
      <c r="E5" s="155"/>
    </row>
    <row r="6" spans="1:7" ht="24.95" customHeight="1">
      <c r="A6" s="154" t="s">
        <v>3</v>
      </c>
      <c r="B6" s="152"/>
      <c r="C6" s="152"/>
      <c r="D6" s="152"/>
      <c r="E6" s="155"/>
    </row>
    <row r="7" spans="1:7" ht="24.95" customHeight="1">
      <c r="A7" s="154" t="s">
        <v>4</v>
      </c>
      <c r="B7" s="152"/>
      <c r="C7" s="152"/>
      <c r="D7" s="152"/>
      <c r="E7" s="155"/>
    </row>
    <row r="8" spans="1:7" ht="24.95" customHeight="1">
      <c r="A8" s="154" t="s">
        <v>5</v>
      </c>
      <c r="B8" s="152"/>
      <c r="C8" s="152"/>
      <c r="D8" s="152"/>
      <c r="E8" s="155"/>
    </row>
    <row r="9" spans="1:7" ht="24.95" customHeight="1">
      <c r="A9" s="154" t="s">
        <v>6</v>
      </c>
      <c r="B9" s="152"/>
      <c r="C9" s="152"/>
      <c r="D9" s="152"/>
      <c r="E9" s="155"/>
    </row>
    <row r="10" spans="1:7" ht="24.95" customHeight="1">
      <c r="A10" s="154" t="s">
        <v>7</v>
      </c>
      <c r="B10" s="152"/>
      <c r="C10" s="152"/>
      <c r="D10" s="152"/>
      <c r="E10" s="155"/>
    </row>
    <row r="11" spans="1:7" ht="24.95" customHeight="1">
      <c r="A11" s="154" t="s">
        <v>8</v>
      </c>
      <c r="B11" s="152"/>
      <c r="C11" s="152"/>
      <c r="D11" s="152"/>
      <c r="E11" s="155"/>
    </row>
    <row r="12" spans="1:7" ht="24.95" customHeight="1">
      <c r="A12" s="154" t="s">
        <v>10</v>
      </c>
      <c r="B12" s="152"/>
      <c r="C12" s="152"/>
      <c r="D12" s="152"/>
      <c r="E12" s="152"/>
      <c r="G12" s="73">
        <f>IF(COUNTA(B5:B12)&gt;0,1,0)</f>
        <v>0</v>
      </c>
    </row>
    <row r="13" spans="1:7" ht="24.95" customHeight="1">
      <c r="A13" s="74"/>
      <c r="B13" s="74"/>
      <c r="C13" s="74"/>
      <c r="D13" s="74"/>
      <c r="E13" s="74"/>
    </row>
    <row r="14" spans="1:7" ht="24.95" customHeight="1">
      <c r="A14" s="49" t="s">
        <v>215</v>
      </c>
      <c r="B14" s="74"/>
      <c r="C14" s="74"/>
      <c r="D14" s="74"/>
      <c r="E14" s="74"/>
    </row>
    <row r="15" spans="1:7" ht="24.95" customHeight="1">
      <c r="A15" s="152"/>
      <c r="B15" s="82" t="s">
        <v>11</v>
      </c>
      <c r="C15" s="153" t="s">
        <v>1</v>
      </c>
      <c r="D15" s="153" t="s">
        <v>127</v>
      </c>
      <c r="E15" s="82" t="s">
        <v>19</v>
      </c>
    </row>
    <row r="16" spans="1:7" ht="24.95" customHeight="1">
      <c r="A16" s="154" t="s">
        <v>2</v>
      </c>
      <c r="B16" s="152"/>
      <c r="C16" s="152"/>
      <c r="D16" s="152"/>
      <c r="E16" s="155"/>
    </row>
    <row r="17" spans="1:7" ht="24.95" customHeight="1">
      <c r="A17" s="154" t="s">
        <v>3</v>
      </c>
      <c r="B17" s="152"/>
      <c r="C17" s="152"/>
      <c r="D17" s="152"/>
      <c r="E17" s="155"/>
    </row>
    <row r="18" spans="1:7" ht="24.95" customHeight="1">
      <c r="A18" s="154" t="s">
        <v>4</v>
      </c>
      <c r="B18" s="152"/>
      <c r="C18" s="152"/>
      <c r="D18" s="152"/>
      <c r="E18" s="155"/>
    </row>
    <row r="19" spans="1:7" ht="24.95" customHeight="1">
      <c r="A19" s="154" t="s">
        <v>5</v>
      </c>
      <c r="B19" s="152"/>
      <c r="C19" s="152"/>
      <c r="D19" s="152"/>
      <c r="E19" s="155"/>
    </row>
    <row r="20" spans="1:7" ht="24.95" customHeight="1">
      <c r="A20" s="154" t="s">
        <v>6</v>
      </c>
      <c r="B20" s="152"/>
      <c r="C20" s="152"/>
      <c r="D20" s="152"/>
      <c r="E20" s="155"/>
    </row>
    <row r="21" spans="1:7" ht="24.95" customHeight="1">
      <c r="A21" s="154" t="s">
        <v>7</v>
      </c>
      <c r="B21" s="152"/>
      <c r="C21" s="152"/>
      <c r="D21" s="152"/>
      <c r="E21" s="155"/>
    </row>
    <row r="22" spans="1:7" ht="24.95" customHeight="1">
      <c r="A22" s="154" t="s">
        <v>8</v>
      </c>
      <c r="B22" s="152"/>
      <c r="C22" s="152"/>
      <c r="D22" s="152"/>
      <c r="E22" s="155"/>
    </row>
    <row r="23" spans="1:7" ht="24.95" customHeight="1">
      <c r="A23" s="154" t="s">
        <v>10</v>
      </c>
      <c r="B23" s="152"/>
      <c r="C23" s="152"/>
      <c r="D23" s="152"/>
      <c r="E23" s="152"/>
      <c r="G23" s="73">
        <f>IF(COUNTA(B16:B23)&gt;0,1,0)</f>
        <v>0</v>
      </c>
    </row>
    <row r="24" spans="1:7" ht="24.95" customHeight="1">
      <c r="A24" s="74"/>
      <c r="B24" s="74"/>
      <c r="C24" s="74"/>
      <c r="D24" s="74"/>
      <c r="E24" s="74"/>
    </row>
    <row r="25" spans="1:7" ht="24.95" customHeight="1" thickBot="1">
      <c r="A25" s="150" t="s">
        <v>0</v>
      </c>
      <c r="B25" s="151"/>
      <c r="C25" s="74"/>
      <c r="D25" s="74"/>
      <c r="E25" s="74"/>
    </row>
    <row r="26" spans="1:7" ht="24.95" customHeight="1">
      <c r="A26" s="74"/>
      <c r="B26" s="74"/>
      <c r="C26" s="74"/>
      <c r="D26" s="74"/>
      <c r="E26" s="74"/>
    </row>
    <row r="27" spans="1:7" ht="24.95" customHeight="1">
      <c r="A27" s="49" t="s">
        <v>119</v>
      </c>
      <c r="B27" s="74"/>
      <c r="C27" s="74"/>
      <c r="D27" s="74"/>
      <c r="E27" s="74"/>
    </row>
    <row r="28" spans="1:7" ht="24.95" customHeight="1">
      <c r="A28" s="152"/>
      <c r="B28" s="82" t="s">
        <v>11</v>
      </c>
      <c r="C28" s="153" t="s">
        <v>1</v>
      </c>
      <c r="D28" s="153" t="s">
        <v>9</v>
      </c>
      <c r="E28" s="82" t="s">
        <v>19</v>
      </c>
    </row>
    <row r="29" spans="1:7" ht="24.95" customHeight="1">
      <c r="A29" s="154" t="s">
        <v>2</v>
      </c>
      <c r="B29" s="152"/>
      <c r="C29" s="152"/>
      <c r="D29" s="152"/>
      <c r="E29" s="152"/>
    </row>
    <row r="30" spans="1:7" ht="24.95" customHeight="1">
      <c r="A30" s="154" t="s">
        <v>3</v>
      </c>
      <c r="B30" s="152"/>
      <c r="C30" s="152"/>
      <c r="D30" s="152"/>
      <c r="E30" s="152"/>
    </row>
    <row r="31" spans="1:7" ht="24.95" customHeight="1">
      <c r="A31" s="154" t="s">
        <v>4</v>
      </c>
      <c r="B31" s="152"/>
      <c r="C31" s="152"/>
      <c r="D31" s="152"/>
      <c r="E31" s="152"/>
    </row>
    <row r="32" spans="1:7" ht="24.95" customHeight="1">
      <c r="A32" s="154" t="s">
        <v>5</v>
      </c>
      <c r="B32" s="152"/>
      <c r="C32" s="152"/>
      <c r="D32" s="152"/>
      <c r="E32" s="152"/>
    </row>
    <row r="33" spans="1:7" ht="24.95" customHeight="1">
      <c r="A33" s="154" t="s">
        <v>8</v>
      </c>
      <c r="B33" s="152"/>
      <c r="C33" s="152"/>
      <c r="D33" s="152"/>
      <c r="E33" s="152"/>
      <c r="G33" s="73">
        <f>IF(COUNTA(B29:B33)&gt;0,1,0)</f>
        <v>0</v>
      </c>
    </row>
    <row r="34" spans="1:7" ht="24.95" customHeight="1">
      <c r="A34" s="74"/>
      <c r="B34" s="74"/>
      <c r="C34" s="74"/>
      <c r="D34" s="74"/>
      <c r="E34" s="74"/>
    </row>
    <row r="35" spans="1:7" ht="24.95" customHeight="1">
      <c r="A35" s="49" t="s">
        <v>120</v>
      </c>
      <c r="B35" s="74"/>
      <c r="C35" s="74"/>
      <c r="D35" s="74"/>
      <c r="E35" s="74"/>
    </row>
    <row r="36" spans="1:7" ht="24.95" customHeight="1">
      <c r="A36" s="152"/>
      <c r="B36" s="82" t="s">
        <v>11</v>
      </c>
      <c r="C36" s="153" t="s">
        <v>1</v>
      </c>
      <c r="D36" s="153" t="s">
        <v>9</v>
      </c>
      <c r="E36" s="82" t="s">
        <v>19</v>
      </c>
    </row>
    <row r="37" spans="1:7" ht="24.95" customHeight="1">
      <c r="A37" s="154" t="s">
        <v>2</v>
      </c>
      <c r="B37" s="152"/>
      <c r="C37" s="152"/>
      <c r="D37" s="152"/>
      <c r="E37" s="152"/>
    </row>
    <row r="38" spans="1:7" ht="24.95" customHeight="1">
      <c r="A38" s="154" t="s">
        <v>3</v>
      </c>
      <c r="B38" s="152"/>
      <c r="C38" s="152"/>
      <c r="D38" s="152"/>
      <c r="E38" s="152"/>
    </row>
    <row r="39" spans="1:7" ht="24.95" customHeight="1">
      <c r="A39" s="154" t="s">
        <v>4</v>
      </c>
      <c r="B39" s="152"/>
      <c r="C39" s="152"/>
      <c r="D39" s="152"/>
      <c r="E39" s="152"/>
    </row>
    <row r="40" spans="1:7" ht="24.95" customHeight="1">
      <c r="A40" s="154" t="s">
        <v>5</v>
      </c>
      <c r="B40" s="152"/>
      <c r="C40" s="152"/>
      <c r="D40" s="152"/>
      <c r="E40" s="152"/>
    </row>
    <row r="41" spans="1:7" ht="24.95" customHeight="1">
      <c r="A41" s="154" t="s">
        <v>6</v>
      </c>
      <c r="B41" s="152"/>
      <c r="C41" s="152"/>
      <c r="D41" s="152"/>
      <c r="E41" s="152"/>
    </row>
    <row r="42" spans="1:7" ht="24.95" customHeight="1">
      <c r="A42" s="154" t="s">
        <v>7</v>
      </c>
      <c r="B42" s="152"/>
      <c r="C42" s="152"/>
      <c r="D42" s="152"/>
      <c r="E42" s="152"/>
    </row>
    <row r="43" spans="1:7" ht="24.95" customHeight="1">
      <c r="A43" s="154" t="s">
        <v>8</v>
      </c>
      <c r="B43" s="152"/>
      <c r="C43" s="152"/>
      <c r="D43" s="152"/>
      <c r="E43" s="152"/>
    </row>
    <row r="44" spans="1:7" ht="24.95" customHeight="1">
      <c r="A44" s="154" t="s">
        <v>10</v>
      </c>
      <c r="B44" s="152"/>
      <c r="C44" s="152"/>
      <c r="D44" s="152"/>
      <c r="E44" s="152"/>
      <c r="G44" s="73">
        <f>IF(COUNTA(B37:B44)&gt;0,1,0)</f>
        <v>0</v>
      </c>
    </row>
    <row r="45" spans="1:7" ht="24.95" customHeight="1">
      <c r="A45" s="74"/>
      <c r="B45" s="74"/>
      <c r="C45" s="74"/>
      <c r="D45" s="74"/>
      <c r="E45" s="74"/>
    </row>
    <row r="46" spans="1:7" ht="24.95" customHeight="1"/>
  </sheetData>
  <sheetProtection selectLockedCells="1"/>
  <phoneticPr fontId="1"/>
  <pageMargins left="1.1811023622047245" right="0.78740157480314965" top="0.98425196850393704" bottom="0.98425196850393704" header="0.51181102362204722" footer="0.51181102362204722"/>
  <pageSetup paperSize="9" scale="99" orientation="portrait" r:id="rId1"/>
  <headerFooter alignWithMargins="0"/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329"/>
  <sheetViews>
    <sheetView topLeftCell="A319" zoomScaleNormal="100" workbookViewId="0">
      <selection activeCell="F222" sqref="F222"/>
    </sheetView>
  </sheetViews>
  <sheetFormatPr defaultColWidth="9" defaultRowHeight="13.5"/>
  <cols>
    <col min="1" max="1" width="4.25" style="1" customWidth="1"/>
    <col min="2" max="2" width="23.125" style="1" customWidth="1"/>
    <col min="3" max="4" width="8.625" style="1" customWidth="1"/>
    <col min="5" max="6" width="13.125" style="1" customWidth="1"/>
    <col min="7" max="7" width="8.625" style="1" customWidth="1"/>
    <col min="8" max="8" width="17.125" style="1" customWidth="1"/>
    <col min="9" max="9" width="9" style="1"/>
    <col min="10" max="11" width="9" style="1" hidden="1" customWidth="1"/>
    <col min="12" max="16" width="9" style="1"/>
    <col min="17" max="17" width="8.75" style="1" customWidth="1"/>
    <col min="18" max="16384" width="9" style="1"/>
  </cols>
  <sheetData>
    <row r="1" spans="1:15" ht="24.95" customHeight="1" thickBot="1">
      <c r="A1" s="20" t="s">
        <v>21</v>
      </c>
      <c r="B1" s="21"/>
      <c r="C1" s="21"/>
      <c r="D1" s="22"/>
      <c r="E1" s="22"/>
      <c r="F1" s="22"/>
      <c r="G1" s="22"/>
      <c r="H1" s="22"/>
      <c r="J1" s="22"/>
      <c r="K1" s="22"/>
    </row>
    <row r="2" spans="1:15" ht="24.95" customHeight="1">
      <c r="A2" s="22"/>
      <c r="B2" s="22"/>
      <c r="C2" s="22"/>
      <c r="D2" s="22"/>
      <c r="E2" s="22"/>
      <c r="F2" s="22"/>
      <c r="G2" s="22"/>
      <c r="H2" s="22"/>
      <c r="J2" s="22"/>
      <c r="K2" s="22"/>
    </row>
    <row r="3" spans="1:15" ht="24.95" customHeight="1" thickBot="1">
      <c r="A3" s="23" t="s">
        <v>82</v>
      </c>
      <c r="B3" s="22"/>
      <c r="C3" s="22"/>
      <c r="D3" s="22"/>
      <c r="E3" s="22"/>
      <c r="F3" s="22"/>
      <c r="G3" s="22"/>
      <c r="H3" s="22"/>
      <c r="J3" s="22"/>
      <c r="K3" s="22"/>
    </row>
    <row r="4" spans="1:15" ht="30" customHeight="1">
      <c r="A4" s="24"/>
      <c r="B4" s="25" t="s">
        <v>88</v>
      </c>
      <c r="C4" s="26" t="s">
        <v>66</v>
      </c>
      <c r="D4" s="27" t="s">
        <v>65</v>
      </c>
      <c r="E4" s="26" t="s">
        <v>149</v>
      </c>
      <c r="F4" s="26" t="s">
        <v>148</v>
      </c>
      <c r="G4" s="26" t="s">
        <v>67</v>
      </c>
      <c r="H4" s="28" t="s">
        <v>89</v>
      </c>
      <c r="J4" s="41" t="s">
        <v>136</v>
      </c>
      <c r="K4" s="41" t="s">
        <v>137</v>
      </c>
    </row>
    <row r="5" spans="1:15" ht="24.95" customHeight="1">
      <c r="A5" s="29">
        <v>1</v>
      </c>
      <c r="B5" s="30"/>
      <c r="C5" s="30"/>
      <c r="D5" s="30"/>
      <c r="E5" s="155"/>
      <c r="F5" s="155"/>
      <c r="G5" s="155"/>
      <c r="H5" s="31"/>
      <c r="J5" s="36">
        <f>(COUNTA($E5))-(IF(OR($G5=1,$G5=3),1,0))</f>
        <v>0</v>
      </c>
      <c r="K5" s="36">
        <f>(COUNTA($F5))-(IF(OR($G5=2,$G5=3),1,0))</f>
        <v>0</v>
      </c>
      <c r="M5" s="36"/>
      <c r="N5" s="36"/>
      <c r="O5" s="36"/>
    </row>
    <row r="6" spans="1:15" ht="24.95" customHeight="1">
      <c r="A6" s="29">
        <v>2</v>
      </c>
      <c r="B6" s="30"/>
      <c r="C6" s="30"/>
      <c r="D6" s="30"/>
      <c r="E6" s="155"/>
      <c r="F6" s="155"/>
      <c r="G6" s="155"/>
      <c r="H6" s="31"/>
      <c r="J6" s="36">
        <f t="shared" ref="J6:J14" si="0">(COUNTA($E6))-(IF(OR($G6=1,$G6=3),1,0))</f>
        <v>0</v>
      </c>
      <c r="K6" s="36">
        <f t="shared" ref="K6:K14" si="1">(COUNTA($F6))-(IF(OR($G6=2,$G6=3),1,0))</f>
        <v>0</v>
      </c>
      <c r="M6" s="36"/>
      <c r="N6" s="36"/>
      <c r="O6" s="36"/>
    </row>
    <row r="7" spans="1:15" ht="24.95" customHeight="1">
      <c r="A7" s="29">
        <v>3</v>
      </c>
      <c r="B7" s="30"/>
      <c r="C7" s="30"/>
      <c r="D7" s="30"/>
      <c r="E7" s="155"/>
      <c r="F7" s="155"/>
      <c r="G7" s="155"/>
      <c r="H7" s="31"/>
      <c r="J7" s="36">
        <f t="shared" si="0"/>
        <v>0</v>
      </c>
      <c r="K7" s="36">
        <f t="shared" si="1"/>
        <v>0</v>
      </c>
      <c r="M7" s="36"/>
      <c r="N7" s="36"/>
      <c r="O7" s="36"/>
    </row>
    <row r="8" spans="1:15" ht="24.95" customHeight="1">
      <c r="A8" s="29">
        <v>4</v>
      </c>
      <c r="B8" s="30"/>
      <c r="C8" s="30"/>
      <c r="D8" s="30"/>
      <c r="E8" s="155"/>
      <c r="F8" s="155"/>
      <c r="G8" s="155"/>
      <c r="H8" s="31"/>
      <c r="J8" s="36">
        <f t="shared" si="0"/>
        <v>0</v>
      </c>
      <c r="K8" s="36">
        <f t="shared" si="1"/>
        <v>0</v>
      </c>
      <c r="M8" s="36"/>
      <c r="N8" s="36"/>
      <c r="O8" s="36"/>
    </row>
    <row r="9" spans="1:15" ht="24.95" customHeight="1">
      <c r="A9" s="29">
        <v>5</v>
      </c>
      <c r="B9" s="30"/>
      <c r="C9" s="30"/>
      <c r="D9" s="30"/>
      <c r="E9" s="155"/>
      <c r="F9" s="155"/>
      <c r="G9" s="155"/>
      <c r="H9" s="31"/>
      <c r="J9" s="36">
        <f t="shared" si="0"/>
        <v>0</v>
      </c>
      <c r="K9" s="36">
        <f t="shared" si="1"/>
        <v>0</v>
      </c>
      <c r="M9" s="36"/>
      <c r="N9" s="36"/>
      <c r="O9" s="36"/>
    </row>
    <row r="10" spans="1:15" ht="24.95" customHeight="1">
      <c r="A10" s="29">
        <v>6</v>
      </c>
      <c r="B10" s="30"/>
      <c r="C10" s="30"/>
      <c r="D10" s="30"/>
      <c r="E10" s="155"/>
      <c r="F10" s="155"/>
      <c r="G10" s="155"/>
      <c r="H10" s="31"/>
      <c r="J10" s="36">
        <f t="shared" si="0"/>
        <v>0</v>
      </c>
      <c r="K10" s="36">
        <f t="shared" si="1"/>
        <v>0</v>
      </c>
      <c r="M10" s="36"/>
      <c r="N10" s="36"/>
      <c r="O10" s="36"/>
    </row>
    <row r="11" spans="1:15" ht="24.95" customHeight="1">
      <c r="A11" s="29">
        <v>7</v>
      </c>
      <c r="B11" s="30"/>
      <c r="C11" s="30"/>
      <c r="D11" s="30"/>
      <c r="E11" s="155"/>
      <c r="F11" s="155"/>
      <c r="G11" s="155"/>
      <c r="H11" s="31"/>
      <c r="J11" s="36">
        <f t="shared" si="0"/>
        <v>0</v>
      </c>
      <c r="K11" s="36">
        <f t="shared" si="1"/>
        <v>0</v>
      </c>
      <c r="M11" s="36"/>
      <c r="N11" s="36"/>
      <c r="O11" s="36"/>
    </row>
    <row r="12" spans="1:15" ht="24.95" customHeight="1">
      <c r="A12" s="29">
        <v>8</v>
      </c>
      <c r="B12" s="30"/>
      <c r="C12" s="30"/>
      <c r="D12" s="30"/>
      <c r="E12" s="155"/>
      <c r="F12" s="155"/>
      <c r="G12" s="155"/>
      <c r="H12" s="31"/>
      <c r="J12" s="36">
        <f t="shared" si="0"/>
        <v>0</v>
      </c>
      <c r="K12" s="36">
        <f t="shared" si="1"/>
        <v>0</v>
      </c>
      <c r="M12" s="36"/>
      <c r="N12" s="36"/>
      <c r="O12" s="36"/>
    </row>
    <row r="13" spans="1:15" ht="24.95" customHeight="1">
      <c r="A13" s="29">
        <v>9</v>
      </c>
      <c r="B13" s="30"/>
      <c r="C13" s="30"/>
      <c r="D13" s="30"/>
      <c r="E13" s="155"/>
      <c r="F13" s="155"/>
      <c r="G13" s="155"/>
      <c r="H13" s="31"/>
      <c r="J13" s="36">
        <f t="shared" si="0"/>
        <v>0</v>
      </c>
      <c r="K13" s="36">
        <f t="shared" si="1"/>
        <v>0</v>
      </c>
      <c r="M13" s="36"/>
      <c r="N13" s="36"/>
      <c r="O13" s="36"/>
    </row>
    <row r="14" spans="1:15" ht="24.95" customHeight="1" thickBot="1">
      <c r="A14" s="32">
        <v>10</v>
      </c>
      <c r="B14" s="33"/>
      <c r="C14" s="33"/>
      <c r="D14" s="33"/>
      <c r="E14" s="155"/>
      <c r="F14" s="155"/>
      <c r="G14" s="173"/>
      <c r="H14" s="34"/>
      <c r="J14" s="36">
        <f t="shared" si="0"/>
        <v>0</v>
      </c>
      <c r="K14" s="36">
        <f t="shared" si="1"/>
        <v>0</v>
      </c>
      <c r="M14" s="36"/>
      <c r="N14" s="36"/>
      <c r="O14" s="36"/>
    </row>
    <row r="15" spans="1:15" ht="24.95" customHeight="1" thickBot="1">
      <c r="A15" s="23"/>
      <c r="B15" s="22"/>
      <c r="C15" s="47" t="s">
        <v>75</v>
      </c>
      <c r="D15" s="48"/>
      <c r="E15" s="44">
        <f>6000*$J15</f>
        <v>0</v>
      </c>
      <c r="F15" s="45">
        <f>6000*$K15</f>
        <v>0</v>
      </c>
      <c r="G15" s="22"/>
      <c r="H15" s="35"/>
      <c r="J15" s="37">
        <f>SUM(J5:J14)</f>
        <v>0</v>
      </c>
      <c r="K15" s="37">
        <f>SUM(K5:K14)</f>
        <v>0</v>
      </c>
    </row>
    <row r="16" spans="1:15" ht="24.95" customHeight="1">
      <c r="A16" s="23"/>
      <c r="B16" s="22" t="s">
        <v>132</v>
      </c>
      <c r="C16" s="22"/>
      <c r="D16" s="22"/>
      <c r="E16" s="22"/>
      <c r="F16" s="22"/>
      <c r="G16" s="22"/>
      <c r="H16" s="35"/>
      <c r="J16" s="36">
        <f>COUNTA($E5:$E14)</f>
        <v>0</v>
      </c>
      <c r="K16" s="36">
        <f>COUNTA($F5:$F14)</f>
        <v>0</v>
      </c>
    </row>
    <row r="17" spans="1:11" ht="24.95" customHeight="1">
      <c r="A17" s="23"/>
      <c r="B17" s="22" t="s">
        <v>138</v>
      </c>
      <c r="C17" s="22"/>
      <c r="D17" s="22"/>
      <c r="E17" s="22"/>
      <c r="F17" s="22"/>
      <c r="G17" s="22"/>
      <c r="H17" s="35"/>
    </row>
    <row r="18" spans="1:11" ht="24.95" customHeight="1">
      <c r="A18" s="23"/>
      <c r="B18" s="22"/>
      <c r="C18" s="22"/>
      <c r="D18" s="22"/>
      <c r="E18" s="22"/>
      <c r="F18" s="22"/>
      <c r="G18" s="22"/>
      <c r="H18" s="35"/>
    </row>
    <row r="19" spans="1:11" ht="24.95" customHeight="1" thickBot="1">
      <c r="A19" s="23" t="s">
        <v>83</v>
      </c>
      <c r="B19" s="22"/>
      <c r="C19" s="22"/>
      <c r="D19" s="22"/>
      <c r="E19" s="22"/>
      <c r="F19" s="22"/>
      <c r="G19" s="22"/>
      <c r="H19" s="22"/>
    </row>
    <row r="20" spans="1:11" ht="30" customHeight="1">
      <c r="A20" s="24"/>
      <c r="B20" s="25" t="s">
        <v>88</v>
      </c>
      <c r="C20" s="26" t="s">
        <v>66</v>
      </c>
      <c r="D20" s="27" t="s">
        <v>65</v>
      </c>
      <c r="E20" s="26" t="s">
        <v>150</v>
      </c>
      <c r="F20" s="26" t="s">
        <v>148</v>
      </c>
      <c r="G20" s="26" t="s">
        <v>67</v>
      </c>
      <c r="H20" s="28" t="s">
        <v>89</v>
      </c>
      <c r="J20" s="41" t="s">
        <v>136</v>
      </c>
      <c r="K20" s="41" t="s">
        <v>137</v>
      </c>
    </row>
    <row r="21" spans="1:11" ht="24.95" customHeight="1">
      <c r="A21" s="29">
        <v>1</v>
      </c>
      <c r="B21" s="30"/>
      <c r="C21" s="30"/>
      <c r="D21" s="30"/>
      <c r="E21" s="155"/>
      <c r="F21" s="155"/>
      <c r="G21" s="155"/>
      <c r="H21" s="31"/>
      <c r="J21" s="36">
        <f>(COUNTA($E21))-(IF(OR($G21=1,$G21=3),1,0))</f>
        <v>0</v>
      </c>
      <c r="K21" s="36">
        <f>(COUNTA($F21))-(IF(OR($G21=2,$G21=3),1,0))</f>
        <v>0</v>
      </c>
    </row>
    <row r="22" spans="1:11" ht="24.95" customHeight="1">
      <c r="A22" s="29">
        <v>2</v>
      </c>
      <c r="B22" s="30"/>
      <c r="C22" s="30"/>
      <c r="D22" s="30"/>
      <c r="E22" s="155"/>
      <c r="F22" s="155"/>
      <c r="G22" s="155"/>
      <c r="H22" s="31"/>
      <c r="J22" s="36">
        <f t="shared" ref="J22:J30" si="2">(COUNTA($E22))-(IF(OR($G22=1,$G22=3),1,0))</f>
        <v>0</v>
      </c>
      <c r="K22" s="36">
        <f t="shared" ref="K22:K30" si="3">(COUNTA($F22))-(IF(OR($G22=2,$G22=3),1,0))</f>
        <v>0</v>
      </c>
    </row>
    <row r="23" spans="1:11" ht="24.95" customHeight="1">
      <c r="A23" s="29">
        <v>3</v>
      </c>
      <c r="B23" s="30"/>
      <c r="C23" s="30"/>
      <c r="D23" s="30"/>
      <c r="E23" s="155"/>
      <c r="F23" s="155"/>
      <c r="G23" s="155"/>
      <c r="H23" s="31"/>
      <c r="J23" s="36">
        <f t="shared" si="2"/>
        <v>0</v>
      </c>
      <c r="K23" s="36">
        <f t="shared" si="3"/>
        <v>0</v>
      </c>
    </row>
    <row r="24" spans="1:11" ht="24.95" customHeight="1">
      <c r="A24" s="29">
        <v>4</v>
      </c>
      <c r="B24" s="30"/>
      <c r="C24" s="30"/>
      <c r="D24" s="30"/>
      <c r="E24" s="155"/>
      <c r="F24" s="155"/>
      <c r="G24" s="155"/>
      <c r="H24" s="31"/>
      <c r="J24" s="36">
        <f t="shared" si="2"/>
        <v>0</v>
      </c>
      <c r="K24" s="36">
        <f t="shared" si="3"/>
        <v>0</v>
      </c>
    </row>
    <row r="25" spans="1:11" ht="24.95" customHeight="1">
      <c r="A25" s="29">
        <v>5</v>
      </c>
      <c r="B25" s="30"/>
      <c r="C25" s="30"/>
      <c r="D25" s="30"/>
      <c r="E25" s="155"/>
      <c r="F25" s="155"/>
      <c r="G25" s="155"/>
      <c r="H25" s="31"/>
      <c r="J25" s="36">
        <f t="shared" si="2"/>
        <v>0</v>
      </c>
      <c r="K25" s="36">
        <f t="shared" si="3"/>
        <v>0</v>
      </c>
    </row>
    <row r="26" spans="1:11" ht="24.95" customHeight="1">
      <c r="A26" s="29">
        <v>6</v>
      </c>
      <c r="B26" s="30"/>
      <c r="C26" s="30"/>
      <c r="D26" s="30"/>
      <c r="E26" s="155"/>
      <c r="F26" s="155"/>
      <c r="G26" s="155"/>
      <c r="H26" s="31"/>
      <c r="J26" s="36">
        <f t="shared" si="2"/>
        <v>0</v>
      </c>
      <c r="K26" s="36">
        <f t="shared" si="3"/>
        <v>0</v>
      </c>
    </row>
    <row r="27" spans="1:11" ht="24.95" customHeight="1">
      <c r="A27" s="29">
        <v>7</v>
      </c>
      <c r="B27" s="30"/>
      <c r="C27" s="30"/>
      <c r="D27" s="30"/>
      <c r="E27" s="155"/>
      <c r="F27" s="155"/>
      <c r="G27" s="155"/>
      <c r="H27" s="31"/>
      <c r="J27" s="36">
        <f t="shared" si="2"/>
        <v>0</v>
      </c>
      <c r="K27" s="36">
        <f t="shared" si="3"/>
        <v>0</v>
      </c>
    </row>
    <row r="28" spans="1:11" ht="24.95" customHeight="1">
      <c r="A28" s="29">
        <v>8</v>
      </c>
      <c r="B28" s="30"/>
      <c r="C28" s="30"/>
      <c r="D28" s="30"/>
      <c r="E28" s="155"/>
      <c r="F28" s="155"/>
      <c r="G28" s="155"/>
      <c r="H28" s="31"/>
      <c r="J28" s="36">
        <f t="shared" si="2"/>
        <v>0</v>
      </c>
      <c r="K28" s="36">
        <f t="shared" si="3"/>
        <v>0</v>
      </c>
    </row>
    <row r="29" spans="1:11" ht="24.95" customHeight="1">
      <c r="A29" s="29">
        <v>9</v>
      </c>
      <c r="B29" s="30"/>
      <c r="C29" s="30"/>
      <c r="D29" s="30"/>
      <c r="E29" s="155"/>
      <c r="F29" s="155"/>
      <c r="G29" s="155"/>
      <c r="H29" s="31"/>
      <c r="J29" s="36">
        <f t="shared" si="2"/>
        <v>0</v>
      </c>
      <c r="K29" s="36">
        <f t="shared" si="3"/>
        <v>0</v>
      </c>
    </row>
    <row r="30" spans="1:11" ht="24.95" customHeight="1" thickBot="1">
      <c r="A30" s="32">
        <v>10</v>
      </c>
      <c r="B30" s="33"/>
      <c r="C30" s="33"/>
      <c r="D30" s="33"/>
      <c r="E30" s="155"/>
      <c r="F30" s="155"/>
      <c r="G30" s="173"/>
      <c r="H30" s="34"/>
      <c r="J30" s="36">
        <f t="shared" si="2"/>
        <v>0</v>
      </c>
      <c r="K30" s="36">
        <f t="shared" si="3"/>
        <v>0</v>
      </c>
    </row>
    <row r="31" spans="1:11" ht="24.95" customHeight="1" thickBot="1">
      <c r="A31" s="23"/>
      <c r="B31" s="22"/>
      <c r="C31" s="47" t="s">
        <v>75</v>
      </c>
      <c r="D31" s="48"/>
      <c r="E31" s="44">
        <f>6000*$J31</f>
        <v>0</v>
      </c>
      <c r="F31" s="45">
        <f>6000*$K31</f>
        <v>0</v>
      </c>
      <c r="G31" s="22"/>
      <c r="H31" s="35"/>
      <c r="J31" s="37">
        <f>SUM(J21:J30)</f>
        <v>0</v>
      </c>
      <c r="K31" s="37">
        <f>SUM(K21:K30)</f>
        <v>0</v>
      </c>
    </row>
    <row r="32" spans="1:11" ht="24.95" customHeight="1">
      <c r="A32" s="23"/>
      <c r="B32" s="22" t="s">
        <v>132</v>
      </c>
      <c r="C32" s="22"/>
      <c r="D32" s="22"/>
      <c r="E32" s="22"/>
      <c r="F32" s="22"/>
      <c r="G32" s="22"/>
      <c r="H32" s="35"/>
      <c r="J32" s="36">
        <f>COUNTA($E21:$E30)</f>
        <v>0</v>
      </c>
      <c r="K32" s="36">
        <f>COUNTA($F21:$F30)</f>
        <v>0</v>
      </c>
    </row>
    <row r="33" spans="1:11" ht="24.95" customHeight="1">
      <c r="A33" s="23"/>
      <c r="B33" s="22" t="s">
        <v>138</v>
      </c>
      <c r="C33" s="22"/>
      <c r="D33" s="22"/>
      <c r="E33" s="22"/>
      <c r="F33" s="22"/>
      <c r="G33" s="22"/>
      <c r="H33" s="35"/>
    </row>
    <row r="34" spans="1:11" ht="24.95" customHeight="1" thickBot="1">
      <c r="A34" s="23" t="s">
        <v>84</v>
      </c>
      <c r="B34" s="22"/>
      <c r="C34" s="22"/>
      <c r="D34" s="22"/>
      <c r="E34" s="22"/>
      <c r="F34" s="22"/>
      <c r="G34" s="22"/>
      <c r="H34" s="22"/>
    </row>
    <row r="35" spans="1:11" ht="30" customHeight="1">
      <c r="A35" s="24"/>
      <c r="B35" s="25" t="s">
        <v>88</v>
      </c>
      <c r="C35" s="26" t="s">
        <v>66</v>
      </c>
      <c r="D35" s="27" t="s">
        <v>65</v>
      </c>
      <c r="E35" s="26" t="s">
        <v>151</v>
      </c>
      <c r="F35" s="26" t="s">
        <v>152</v>
      </c>
      <c r="G35" s="26" t="s">
        <v>67</v>
      </c>
      <c r="H35" s="28" t="s">
        <v>89</v>
      </c>
      <c r="J35" s="41" t="s">
        <v>136</v>
      </c>
      <c r="K35" s="41" t="s">
        <v>137</v>
      </c>
    </row>
    <row r="36" spans="1:11" ht="24.95" customHeight="1">
      <c r="A36" s="29">
        <v>1</v>
      </c>
      <c r="B36" s="30"/>
      <c r="C36" s="30"/>
      <c r="D36" s="30"/>
      <c r="E36" s="155"/>
      <c r="F36" s="155"/>
      <c r="G36" s="155"/>
      <c r="H36" s="31"/>
      <c r="J36" s="36">
        <f>(COUNTA($E36))-(IF(OR($G36=1,$G36=3),1,0))</f>
        <v>0</v>
      </c>
      <c r="K36" s="36">
        <f>(COUNTA($F36))-(IF(OR($G36=2,$G36=3),1,0))</f>
        <v>0</v>
      </c>
    </row>
    <row r="37" spans="1:11" ht="24.95" customHeight="1">
      <c r="A37" s="29">
        <v>2</v>
      </c>
      <c r="B37" s="30"/>
      <c r="C37" s="30"/>
      <c r="D37" s="30"/>
      <c r="E37" s="155"/>
      <c r="F37" s="155"/>
      <c r="G37" s="155"/>
      <c r="H37" s="31"/>
      <c r="J37" s="36">
        <f t="shared" ref="J37:J45" si="4">(COUNTA($E37))-(IF(OR($G37=1,$G37=3),1,0))</f>
        <v>0</v>
      </c>
      <c r="K37" s="36">
        <f t="shared" ref="K37:K45" si="5">(COUNTA($F37))-(IF(OR($G37=2,$G37=3),1,0))</f>
        <v>0</v>
      </c>
    </row>
    <row r="38" spans="1:11" ht="24.95" customHeight="1">
      <c r="A38" s="29">
        <v>3</v>
      </c>
      <c r="B38" s="30"/>
      <c r="C38" s="30"/>
      <c r="D38" s="30"/>
      <c r="E38" s="155"/>
      <c r="F38" s="155"/>
      <c r="G38" s="155"/>
      <c r="H38" s="31"/>
      <c r="J38" s="36">
        <f t="shared" si="4"/>
        <v>0</v>
      </c>
      <c r="K38" s="36">
        <f t="shared" si="5"/>
        <v>0</v>
      </c>
    </row>
    <row r="39" spans="1:11" ht="24.95" customHeight="1">
      <c r="A39" s="29">
        <v>4</v>
      </c>
      <c r="B39" s="30"/>
      <c r="C39" s="30"/>
      <c r="D39" s="30"/>
      <c r="E39" s="155"/>
      <c r="F39" s="155"/>
      <c r="G39" s="155"/>
      <c r="H39" s="31"/>
      <c r="J39" s="36">
        <f t="shared" si="4"/>
        <v>0</v>
      </c>
      <c r="K39" s="36">
        <f t="shared" si="5"/>
        <v>0</v>
      </c>
    </row>
    <row r="40" spans="1:11" ht="24.95" customHeight="1">
      <c r="A40" s="29">
        <v>5</v>
      </c>
      <c r="B40" s="30"/>
      <c r="C40" s="30"/>
      <c r="D40" s="30"/>
      <c r="E40" s="155"/>
      <c r="F40" s="155"/>
      <c r="G40" s="155"/>
      <c r="H40" s="31"/>
      <c r="J40" s="36">
        <f t="shared" si="4"/>
        <v>0</v>
      </c>
      <c r="K40" s="36">
        <f t="shared" si="5"/>
        <v>0</v>
      </c>
    </row>
    <row r="41" spans="1:11" ht="24.95" customHeight="1">
      <c r="A41" s="29">
        <v>6</v>
      </c>
      <c r="B41" s="30"/>
      <c r="C41" s="30"/>
      <c r="D41" s="30"/>
      <c r="E41" s="155"/>
      <c r="F41" s="155"/>
      <c r="G41" s="155"/>
      <c r="H41" s="31"/>
      <c r="J41" s="36">
        <f t="shared" si="4"/>
        <v>0</v>
      </c>
      <c r="K41" s="36">
        <f t="shared" si="5"/>
        <v>0</v>
      </c>
    </row>
    <row r="42" spans="1:11" ht="24.95" customHeight="1">
      <c r="A42" s="29">
        <v>7</v>
      </c>
      <c r="B42" s="30"/>
      <c r="C42" s="30"/>
      <c r="D42" s="30"/>
      <c r="E42" s="155"/>
      <c r="F42" s="155"/>
      <c r="G42" s="155"/>
      <c r="H42" s="31"/>
      <c r="J42" s="36">
        <f t="shared" si="4"/>
        <v>0</v>
      </c>
      <c r="K42" s="36">
        <f t="shared" si="5"/>
        <v>0</v>
      </c>
    </row>
    <row r="43" spans="1:11" ht="24.95" customHeight="1">
      <c r="A43" s="29">
        <v>8</v>
      </c>
      <c r="B43" s="30"/>
      <c r="C43" s="30"/>
      <c r="D43" s="30"/>
      <c r="E43" s="155"/>
      <c r="F43" s="155"/>
      <c r="G43" s="155"/>
      <c r="H43" s="31"/>
      <c r="J43" s="36">
        <f t="shared" si="4"/>
        <v>0</v>
      </c>
      <c r="K43" s="36">
        <f t="shared" si="5"/>
        <v>0</v>
      </c>
    </row>
    <row r="44" spans="1:11" ht="24.95" customHeight="1">
      <c r="A44" s="29">
        <v>9</v>
      </c>
      <c r="B44" s="30"/>
      <c r="C44" s="30"/>
      <c r="D44" s="30"/>
      <c r="E44" s="155"/>
      <c r="F44" s="155"/>
      <c r="G44" s="155"/>
      <c r="H44" s="31"/>
      <c r="J44" s="36">
        <f t="shared" si="4"/>
        <v>0</v>
      </c>
      <c r="K44" s="36">
        <f t="shared" si="5"/>
        <v>0</v>
      </c>
    </row>
    <row r="45" spans="1:11" ht="24.95" customHeight="1" thickBot="1">
      <c r="A45" s="32">
        <v>10</v>
      </c>
      <c r="B45" s="33"/>
      <c r="C45" s="33"/>
      <c r="D45" s="33"/>
      <c r="E45" s="155"/>
      <c r="F45" s="155"/>
      <c r="G45" s="173"/>
      <c r="H45" s="34"/>
      <c r="J45" s="36">
        <f t="shared" si="4"/>
        <v>0</v>
      </c>
      <c r="K45" s="36">
        <f t="shared" si="5"/>
        <v>0</v>
      </c>
    </row>
    <row r="46" spans="1:11" ht="24.95" customHeight="1" thickBot="1">
      <c r="A46" s="23"/>
      <c r="B46" s="22"/>
      <c r="C46" s="47" t="s">
        <v>75</v>
      </c>
      <c r="D46" s="48"/>
      <c r="E46" s="44">
        <f>6000*$J46</f>
        <v>0</v>
      </c>
      <c r="F46" s="45">
        <f>6000*$K46</f>
        <v>0</v>
      </c>
      <c r="G46" s="22"/>
      <c r="H46" s="35"/>
      <c r="J46" s="37">
        <f>SUM(J36:J45)</f>
        <v>0</v>
      </c>
      <c r="K46" s="37">
        <f>SUM(K36:K45)</f>
        <v>0</v>
      </c>
    </row>
    <row r="47" spans="1:11" ht="24.95" customHeight="1">
      <c r="A47" s="23"/>
      <c r="B47" s="22" t="s">
        <v>132</v>
      </c>
      <c r="C47" s="22"/>
      <c r="D47" s="22"/>
      <c r="E47" s="22"/>
      <c r="F47" s="22"/>
      <c r="G47" s="22"/>
      <c r="H47" s="35"/>
      <c r="J47" s="36">
        <f>COUNTA($E36:$E45)</f>
        <v>0</v>
      </c>
      <c r="K47" s="36">
        <f>COUNTA($F36:$F45)</f>
        <v>0</v>
      </c>
    </row>
    <row r="48" spans="1:11" ht="24.95" customHeight="1">
      <c r="A48" s="23"/>
      <c r="B48" s="22" t="s">
        <v>138</v>
      </c>
      <c r="C48" s="22"/>
      <c r="D48" s="22"/>
      <c r="E48" s="22"/>
      <c r="F48" s="22"/>
      <c r="G48" s="22"/>
      <c r="H48" s="35"/>
    </row>
    <row r="49" spans="1:11" ht="24.95" customHeight="1">
      <c r="A49" s="23"/>
      <c r="B49" s="22"/>
      <c r="C49" s="22"/>
      <c r="D49" s="22"/>
      <c r="E49" s="22"/>
      <c r="F49" s="22"/>
      <c r="G49" s="22"/>
      <c r="H49" s="35"/>
    </row>
    <row r="50" spans="1:11" ht="24.95" customHeight="1" thickBot="1">
      <c r="A50" s="23" t="s">
        <v>94</v>
      </c>
      <c r="B50" s="22"/>
      <c r="C50" s="22"/>
      <c r="D50" s="22"/>
      <c r="E50" s="22"/>
      <c r="F50" s="22"/>
      <c r="G50" s="22"/>
      <c r="H50" s="22"/>
    </row>
    <row r="51" spans="1:11" ht="30" customHeight="1">
      <c r="A51" s="24"/>
      <c r="B51" s="25" t="s">
        <v>88</v>
      </c>
      <c r="C51" s="26" t="s">
        <v>95</v>
      </c>
      <c r="D51" s="27" t="s">
        <v>65</v>
      </c>
      <c r="E51" s="26" t="s">
        <v>153</v>
      </c>
      <c r="F51" s="26" t="s">
        <v>154</v>
      </c>
      <c r="G51" s="26" t="s">
        <v>67</v>
      </c>
      <c r="H51" s="28" t="s">
        <v>89</v>
      </c>
      <c r="J51" s="41" t="s">
        <v>136</v>
      </c>
      <c r="K51" s="41" t="s">
        <v>137</v>
      </c>
    </row>
    <row r="52" spans="1:11" ht="24.95" customHeight="1">
      <c r="A52" s="29">
        <v>1</v>
      </c>
      <c r="B52" s="30"/>
      <c r="C52" s="30"/>
      <c r="D52" s="30"/>
      <c r="E52" s="155"/>
      <c r="F52" s="155"/>
      <c r="G52" s="155"/>
      <c r="H52" s="31"/>
      <c r="J52" s="36">
        <f>(COUNTA($E52))-(IF(OR($G52=1,$G52=3),1,0))</f>
        <v>0</v>
      </c>
      <c r="K52" s="36">
        <f>(COUNTA($F52))-(IF(OR($G52=2,$G52=3),1,0))</f>
        <v>0</v>
      </c>
    </row>
    <row r="53" spans="1:11" ht="24.95" customHeight="1">
      <c r="A53" s="29">
        <v>2</v>
      </c>
      <c r="B53" s="30"/>
      <c r="C53" s="30"/>
      <c r="D53" s="30"/>
      <c r="E53" s="155"/>
      <c r="F53" s="155"/>
      <c r="G53" s="155"/>
      <c r="H53" s="31"/>
      <c r="J53" s="36">
        <f t="shared" ref="J53:J61" si="6">(COUNTA($E53))-(IF(OR($G53=1,$G53=3),1,0))</f>
        <v>0</v>
      </c>
      <c r="K53" s="36">
        <f t="shared" ref="K53:K61" si="7">(COUNTA($F53))-(IF(OR($G53=2,$G53=3),1,0))</f>
        <v>0</v>
      </c>
    </row>
    <row r="54" spans="1:11" ht="24.95" customHeight="1">
      <c r="A54" s="29">
        <v>3</v>
      </c>
      <c r="B54" s="30"/>
      <c r="C54" s="30"/>
      <c r="D54" s="30"/>
      <c r="E54" s="155"/>
      <c r="F54" s="155"/>
      <c r="G54" s="155"/>
      <c r="H54" s="31"/>
      <c r="J54" s="36">
        <f t="shared" si="6"/>
        <v>0</v>
      </c>
      <c r="K54" s="36">
        <f t="shared" si="7"/>
        <v>0</v>
      </c>
    </row>
    <row r="55" spans="1:11" ht="24.95" customHeight="1">
      <c r="A55" s="29">
        <v>4</v>
      </c>
      <c r="B55" s="30"/>
      <c r="C55" s="30"/>
      <c r="D55" s="30"/>
      <c r="E55" s="155"/>
      <c r="F55" s="155"/>
      <c r="G55" s="155"/>
      <c r="H55" s="31"/>
      <c r="J55" s="36">
        <f t="shared" si="6"/>
        <v>0</v>
      </c>
      <c r="K55" s="36">
        <f t="shared" si="7"/>
        <v>0</v>
      </c>
    </row>
    <row r="56" spans="1:11" ht="24.95" customHeight="1">
      <c r="A56" s="29">
        <v>5</v>
      </c>
      <c r="B56" s="30"/>
      <c r="C56" s="30"/>
      <c r="D56" s="30"/>
      <c r="E56" s="155"/>
      <c r="F56" s="155"/>
      <c r="G56" s="155"/>
      <c r="H56" s="31"/>
      <c r="J56" s="36">
        <f t="shared" si="6"/>
        <v>0</v>
      </c>
      <c r="K56" s="36">
        <f t="shared" si="7"/>
        <v>0</v>
      </c>
    </row>
    <row r="57" spans="1:11" ht="24.95" customHeight="1">
      <c r="A57" s="29">
        <v>6</v>
      </c>
      <c r="B57" s="30"/>
      <c r="C57" s="30"/>
      <c r="D57" s="30"/>
      <c r="E57" s="155"/>
      <c r="F57" s="155"/>
      <c r="G57" s="155"/>
      <c r="H57" s="31"/>
      <c r="J57" s="36">
        <f t="shared" si="6"/>
        <v>0</v>
      </c>
      <c r="K57" s="36">
        <f t="shared" si="7"/>
        <v>0</v>
      </c>
    </row>
    <row r="58" spans="1:11" ht="24.95" customHeight="1">
      <c r="A58" s="29">
        <v>7</v>
      </c>
      <c r="B58" s="30"/>
      <c r="C58" s="30"/>
      <c r="D58" s="30"/>
      <c r="E58" s="155"/>
      <c r="F58" s="155"/>
      <c r="G58" s="155"/>
      <c r="H58" s="31"/>
      <c r="J58" s="36">
        <f t="shared" si="6"/>
        <v>0</v>
      </c>
      <c r="K58" s="36">
        <f t="shared" si="7"/>
        <v>0</v>
      </c>
    </row>
    <row r="59" spans="1:11" ht="24.95" customHeight="1">
      <c r="A59" s="29">
        <v>8</v>
      </c>
      <c r="B59" s="30"/>
      <c r="C59" s="30"/>
      <c r="D59" s="30"/>
      <c r="E59" s="155"/>
      <c r="F59" s="155"/>
      <c r="G59" s="155"/>
      <c r="H59" s="31"/>
      <c r="J59" s="36">
        <f t="shared" si="6"/>
        <v>0</v>
      </c>
      <c r="K59" s="36">
        <f t="shared" si="7"/>
        <v>0</v>
      </c>
    </row>
    <row r="60" spans="1:11" ht="24.95" customHeight="1">
      <c r="A60" s="29">
        <v>9</v>
      </c>
      <c r="B60" s="30"/>
      <c r="C60" s="30"/>
      <c r="D60" s="30"/>
      <c r="E60" s="155"/>
      <c r="F60" s="155"/>
      <c r="G60" s="155"/>
      <c r="H60" s="31"/>
      <c r="J60" s="36">
        <f t="shared" si="6"/>
        <v>0</v>
      </c>
      <c r="K60" s="36">
        <f t="shared" si="7"/>
        <v>0</v>
      </c>
    </row>
    <row r="61" spans="1:11" ht="24.95" customHeight="1" thickBot="1">
      <c r="A61" s="32">
        <v>10</v>
      </c>
      <c r="B61" s="33"/>
      <c r="C61" s="33"/>
      <c r="D61" s="33"/>
      <c r="E61" s="155"/>
      <c r="F61" s="155"/>
      <c r="G61" s="173"/>
      <c r="H61" s="34"/>
      <c r="J61" s="36">
        <f t="shared" si="6"/>
        <v>0</v>
      </c>
      <c r="K61" s="36">
        <f t="shared" si="7"/>
        <v>0</v>
      </c>
    </row>
    <row r="62" spans="1:11" ht="24.95" customHeight="1" thickBot="1">
      <c r="A62" s="23"/>
      <c r="B62" s="22"/>
      <c r="C62" s="47" t="s">
        <v>75</v>
      </c>
      <c r="D62" s="48"/>
      <c r="E62" s="44">
        <f>6000*$J62</f>
        <v>0</v>
      </c>
      <c r="F62" s="45">
        <f>6000*$K62</f>
        <v>0</v>
      </c>
      <c r="G62" s="22"/>
      <c r="H62" s="35"/>
      <c r="J62" s="37">
        <f>SUM(J52:J61)</f>
        <v>0</v>
      </c>
      <c r="K62" s="37">
        <f>SUM(K52:K61)</f>
        <v>0</v>
      </c>
    </row>
    <row r="63" spans="1:11" ht="24.95" customHeight="1">
      <c r="A63" s="23"/>
      <c r="B63" s="22" t="s">
        <v>132</v>
      </c>
      <c r="C63" s="22"/>
      <c r="D63" s="22"/>
      <c r="E63" s="22"/>
      <c r="F63" s="22"/>
      <c r="G63" s="22"/>
      <c r="H63" s="35"/>
      <c r="J63" s="36">
        <f>COUNTA($E52:$E61)</f>
        <v>0</v>
      </c>
      <c r="K63" s="36">
        <f>COUNTA($F52:$F61)</f>
        <v>0</v>
      </c>
    </row>
    <row r="64" spans="1:11" ht="24.95" customHeight="1">
      <c r="A64" s="23"/>
      <c r="B64" s="22" t="s">
        <v>138</v>
      </c>
      <c r="C64" s="22"/>
      <c r="D64" s="22"/>
      <c r="E64" s="22"/>
      <c r="F64" s="22"/>
      <c r="G64" s="22"/>
      <c r="H64" s="35"/>
    </row>
    <row r="65" spans="1:11" ht="24.95" customHeight="1" thickBot="1">
      <c r="A65" s="23" t="s">
        <v>216</v>
      </c>
      <c r="B65" s="22"/>
      <c r="C65" s="22"/>
      <c r="D65" s="22"/>
      <c r="E65" s="22"/>
      <c r="F65" s="22"/>
      <c r="G65" s="22"/>
      <c r="H65" s="22"/>
    </row>
    <row r="66" spans="1:11" ht="30" customHeight="1">
      <c r="A66" s="24"/>
      <c r="B66" s="25" t="s">
        <v>88</v>
      </c>
      <c r="C66" s="26" t="s">
        <v>97</v>
      </c>
      <c r="D66" s="26" t="s">
        <v>131</v>
      </c>
      <c r="E66" s="26" t="s">
        <v>155</v>
      </c>
      <c r="F66" s="26" t="s">
        <v>154</v>
      </c>
      <c r="G66" s="26" t="s">
        <v>67</v>
      </c>
      <c r="H66" s="28" t="s">
        <v>89</v>
      </c>
      <c r="J66" s="41" t="s">
        <v>136</v>
      </c>
      <c r="K66" s="41" t="s">
        <v>137</v>
      </c>
    </row>
    <row r="67" spans="1:11" ht="24.95" customHeight="1">
      <c r="A67" s="29">
        <v>1</v>
      </c>
      <c r="B67" s="30"/>
      <c r="C67" s="30"/>
      <c r="D67" s="30"/>
      <c r="E67" s="155"/>
      <c r="F67" s="155"/>
      <c r="G67" s="155"/>
      <c r="H67" s="31"/>
      <c r="J67" s="36">
        <f>(COUNTA($E67))-(IF(OR($G67=1,$G67=3),1,0))</f>
        <v>0</v>
      </c>
      <c r="K67" s="36">
        <f>(COUNTA($F67))-(IF(OR($G67=2,$G67=3),1,0))</f>
        <v>0</v>
      </c>
    </row>
    <row r="68" spans="1:11" ht="24.95" customHeight="1">
      <c r="A68" s="29">
        <v>2</v>
      </c>
      <c r="B68" s="30"/>
      <c r="C68" s="30"/>
      <c r="D68" s="30"/>
      <c r="E68" s="155"/>
      <c r="F68" s="155"/>
      <c r="G68" s="155"/>
      <c r="H68" s="31"/>
      <c r="J68" s="36">
        <f t="shared" ref="J68:J76" si="8">(COUNTA($E68))-(IF(OR($G68=1,$G68=3),1,0))</f>
        <v>0</v>
      </c>
      <c r="K68" s="36">
        <f t="shared" ref="K68:K76" si="9">(COUNTA($F68))-(IF(OR($G68=2,$G68=3),1,0))</f>
        <v>0</v>
      </c>
    </row>
    <row r="69" spans="1:11" ht="24.95" customHeight="1">
      <c r="A69" s="29">
        <v>3</v>
      </c>
      <c r="B69" s="30"/>
      <c r="C69" s="30"/>
      <c r="D69" s="30"/>
      <c r="E69" s="155"/>
      <c r="F69" s="155"/>
      <c r="G69" s="155"/>
      <c r="H69" s="31"/>
      <c r="J69" s="36">
        <f t="shared" si="8"/>
        <v>0</v>
      </c>
      <c r="K69" s="36">
        <f t="shared" si="9"/>
        <v>0</v>
      </c>
    </row>
    <row r="70" spans="1:11" ht="24.95" customHeight="1">
      <c r="A70" s="29">
        <v>4</v>
      </c>
      <c r="B70" s="30"/>
      <c r="C70" s="30"/>
      <c r="D70" s="30"/>
      <c r="E70" s="155"/>
      <c r="F70" s="155"/>
      <c r="G70" s="155"/>
      <c r="H70" s="31"/>
      <c r="J70" s="36">
        <f t="shared" si="8"/>
        <v>0</v>
      </c>
      <c r="K70" s="36">
        <f t="shared" si="9"/>
        <v>0</v>
      </c>
    </row>
    <row r="71" spans="1:11" ht="24.95" customHeight="1">
      <c r="A71" s="29">
        <v>5</v>
      </c>
      <c r="B71" s="30"/>
      <c r="C71" s="30"/>
      <c r="D71" s="30"/>
      <c r="E71" s="155"/>
      <c r="F71" s="155"/>
      <c r="G71" s="155"/>
      <c r="H71" s="31"/>
      <c r="J71" s="36">
        <f t="shared" si="8"/>
        <v>0</v>
      </c>
      <c r="K71" s="36">
        <f t="shared" si="9"/>
        <v>0</v>
      </c>
    </row>
    <row r="72" spans="1:11" ht="24.95" customHeight="1">
      <c r="A72" s="29">
        <v>6</v>
      </c>
      <c r="B72" s="30"/>
      <c r="C72" s="30"/>
      <c r="D72" s="30"/>
      <c r="E72" s="155"/>
      <c r="F72" s="155"/>
      <c r="G72" s="155"/>
      <c r="H72" s="31"/>
      <c r="J72" s="36">
        <f t="shared" si="8"/>
        <v>0</v>
      </c>
      <c r="K72" s="36">
        <f t="shared" si="9"/>
        <v>0</v>
      </c>
    </row>
    <row r="73" spans="1:11" ht="24.95" customHeight="1">
      <c r="A73" s="29">
        <v>7</v>
      </c>
      <c r="B73" s="30"/>
      <c r="C73" s="30"/>
      <c r="D73" s="30"/>
      <c r="E73" s="155"/>
      <c r="F73" s="155"/>
      <c r="G73" s="155"/>
      <c r="H73" s="31"/>
      <c r="J73" s="36">
        <f t="shared" si="8"/>
        <v>0</v>
      </c>
      <c r="K73" s="36">
        <f t="shared" si="9"/>
        <v>0</v>
      </c>
    </row>
    <row r="74" spans="1:11" ht="24.95" customHeight="1">
      <c r="A74" s="29">
        <v>8</v>
      </c>
      <c r="B74" s="30"/>
      <c r="C74" s="30"/>
      <c r="D74" s="30"/>
      <c r="E74" s="155"/>
      <c r="F74" s="155"/>
      <c r="G74" s="155"/>
      <c r="H74" s="31"/>
      <c r="J74" s="36">
        <f t="shared" si="8"/>
        <v>0</v>
      </c>
      <c r="K74" s="36">
        <f t="shared" si="9"/>
        <v>0</v>
      </c>
    </row>
    <row r="75" spans="1:11" ht="24.95" customHeight="1">
      <c r="A75" s="29">
        <v>9</v>
      </c>
      <c r="B75" s="30"/>
      <c r="C75" s="30"/>
      <c r="D75" s="30"/>
      <c r="E75" s="155"/>
      <c r="F75" s="155"/>
      <c r="G75" s="155"/>
      <c r="H75" s="31"/>
      <c r="J75" s="36">
        <f t="shared" si="8"/>
        <v>0</v>
      </c>
      <c r="K75" s="36">
        <f t="shared" si="9"/>
        <v>0</v>
      </c>
    </row>
    <row r="76" spans="1:11" ht="24.95" customHeight="1" thickBot="1">
      <c r="A76" s="32">
        <v>10</v>
      </c>
      <c r="B76" s="33"/>
      <c r="C76" s="33"/>
      <c r="D76" s="33"/>
      <c r="E76" s="155"/>
      <c r="F76" s="155"/>
      <c r="G76" s="173"/>
      <c r="H76" s="34"/>
      <c r="J76" s="36">
        <f t="shared" si="8"/>
        <v>0</v>
      </c>
      <c r="K76" s="36">
        <f t="shared" si="9"/>
        <v>0</v>
      </c>
    </row>
    <row r="77" spans="1:11" ht="24.95" customHeight="1" thickBot="1">
      <c r="A77" s="23"/>
      <c r="B77" s="22"/>
      <c r="C77" s="47" t="s">
        <v>75</v>
      </c>
      <c r="D77" s="48"/>
      <c r="E77" s="44">
        <f>6000*$J77</f>
        <v>0</v>
      </c>
      <c r="F77" s="45">
        <f>6000*$K77</f>
        <v>0</v>
      </c>
      <c r="G77" s="22"/>
      <c r="H77" s="35"/>
      <c r="J77" s="37">
        <f>SUM(J67:J76)</f>
        <v>0</v>
      </c>
      <c r="K77" s="37">
        <f>SUM(K67:K76)</f>
        <v>0</v>
      </c>
    </row>
    <row r="78" spans="1:11" ht="24.95" customHeight="1">
      <c r="A78" s="23"/>
      <c r="B78" s="22" t="s">
        <v>132</v>
      </c>
      <c r="C78" s="22"/>
      <c r="D78" s="22"/>
      <c r="E78" s="22"/>
      <c r="F78" s="22"/>
      <c r="G78" s="22"/>
      <c r="H78" s="35"/>
      <c r="J78" s="36">
        <f>COUNTA($E67:$E76)</f>
        <v>0</v>
      </c>
      <c r="K78" s="36">
        <f>COUNTA($F67:$F76)</f>
        <v>0</v>
      </c>
    </row>
    <row r="79" spans="1:11" ht="24.95" customHeight="1">
      <c r="A79" s="23"/>
      <c r="B79" s="22" t="s">
        <v>138</v>
      </c>
      <c r="C79" s="22"/>
      <c r="D79" s="22"/>
      <c r="E79" s="22"/>
      <c r="F79" s="22"/>
      <c r="G79" s="22"/>
      <c r="H79" s="35"/>
    </row>
    <row r="80" spans="1:11" ht="24.95" customHeight="1">
      <c r="A80" s="23"/>
      <c r="B80" s="22"/>
      <c r="C80" s="22"/>
      <c r="D80" s="22"/>
      <c r="E80" s="22"/>
      <c r="F80" s="22"/>
      <c r="G80" s="22"/>
      <c r="H80" s="35"/>
    </row>
    <row r="81" spans="1:11" ht="24.95" customHeight="1" thickBot="1">
      <c r="A81" s="23" t="s">
        <v>85</v>
      </c>
      <c r="B81" s="22"/>
      <c r="C81" s="22"/>
      <c r="D81" s="22"/>
      <c r="E81" s="22"/>
      <c r="F81" s="22"/>
      <c r="G81" s="22"/>
      <c r="H81" s="22"/>
    </row>
    <row r="82" spans="1:11" ht="30" customHeight="1">
      <c r="A82" s="24"/>
      <c r="B82" s="25" t="s">
        <v>88</v>
      </c>
      <c r="C82" s="26" t="s">
        <v>96</v>
      </c>
      <c r="D82" s="27" t="s">
        <v>65</v>
      </c>
      <c r="E82" s="26" t="s">
        <v>156</v>
      </c>
      <c r="F82" s="26" t="s">
        <v>157</v>
      </c>
      <c r="G82" s="26" t="s">
        <v>67</v>
      </c>
      <c r="H82" s="28" t="s">
        <v>89</v>
      </c>
      <c r="J82" s="41" t="s">
        <v>136</v>
      </c>
      <c r="K82" s="41" t="s">
        <v>137</v>
      </c>
    </row>
    <row r="83" spans="1:11" ht="24.95" customHeight="1">
      <c r="A83" s="29">
        <v>1</v>
      </c>
      <c r="B83" s="30"/>
      <c r="C83" s="30"/>
      <c r="D83" s="30"/>
      <c r="E83" s="155"/>
      <c r="F83" s="155"/>
      <c r="G83" s="155"/>
      <c r="H83" s="31"/>
      <c r="J83" s="36">
        <f>(COUNTA($E83))-(IF(OR($G83=1,$G83=3),1,0))</f>
        <v>0</v>
      </c>
      <c r="K83" s="36">
        <f>(COUNTA($F83))-(IF(OR($G83=2,$G83=3),1,0))</f>
        <v>0</v>
      </c>
    </row>
    <row r="84" spans="1:11" ht="24.95" customHeight="1">
      <c r="A84" s="29">
        <v>2</v>
      </c>
      <c r="B84" s="30"/>
      <c r="C84" s="30"/>
      <c r="D84" s="30"/>
      <c r="E84" s="155"/>
      <c r="F84" s="155"/>
      <c r="G84" s="155"/>
      <c r="H84" s="31"/>
      <c r="J84" s="36">
        <f t="shared" ref="J84:J92" si="10">(COUNTA($E84))-(IF(OR($G84=1,$G84=3),1,0))</f>
        <v>0</v>
      </c>
      <c r="K84" s="36">
        <f t="shared" ref="K84:K92" si="11">(COUNTA($F84))-(IF(OR($G84=2,$G84=3),1,0))</f>
        <v>0</v>
      </c>
    </row>
    <row r="85" spans="1:11" ht="24.95" customHeight="1">
      <c r="A85" s="29">
        <v>3</v>
      </c>
      <c r="B85" s="30"/>
      <c r="C85" s="30"/>
      <c r="D85" s="30"/>
      <c r="E85" s="155"/>
      <c r="F85" s="155"/>
      <c r="G85" s="155"/>
      <c r="H85" s="31"/>
      <c r="J85" s="36">
        <f t="shared" si="10"/>
        <v>0</v>
      </c>
      <c r="K85" s="36">
        <f t="shared" si="11"/>
        <v>0</v>
      </c>
    </row>
    <row r="86" spans="1:11" ht="24.95" customHeight="1">
      <c r="A86" s="29">
        <v>4</v>
      </c>
      <c r="B86" s="30"/>
      <c r="C86" s="30"/>
      <c r="D86" s="30"/>
      <c r="E86" s="155"/>
      <c r="F86" s="155"/>
      <c r="G86" s="155"/>
      <c r="H86" s="31"/>
      <c r="J86" s="36">
        <f t="shared" si="10"/>
        <v>0</v>
      </c>
      <c r="K86" s="36">
        <f t="shared" si="11"/>
        <v>0</v>
      </c>
    </row>
    <row r="87" spans="1:11" ht="24.95" customHeight="1">
      <c r="A87" s="29">
        <v>5</v>
      </c>
      <c r="B87" s="30"/>
      <c r="C87" s="30"/>
      <c r="D87" s="30"/>
      <c r="E87" s="155"/>
      <c r="F87" s="155"/>
      <c r="G87" s="155"/>
      <c r="H87" s="31"/>
      <c r="J87" s="36">
        <f t="shared" si="10"/>
        <v>0</v>
      </c>
      <c r="K87" s="36">
        <f t="shared" si="11"/>
        <v>0</v>
      </c>
    </row>
    <row r="88" spans="1:11" ht="24.95" customHeight="1">
      <c r="A88" s="29">
        <v>6</v>
      </c>
      <c r="B88" s="30"/>
      <c r="C88" s="30"/>
      <c r="D88" s="30"/>
      <c r="E88" s="155"/>
      <c r="F88" s="155"/>
      <c r="G88" s="155"/>
      <c r="H88" s="31"/>
      <c r="J88" s="36">
        <f t="shared" si="10"/>
        <v>0</v>
      </c>
      <c r="K88" s="36">
        <f t="shared" si="11"/>
        <v>0</v>
      </c>
    </row>
    <row r="89" spans="1:11" ht="24.95" customHeight="1">
      <c r="A89" s="29">
        <v>7</v>
      </c>
      <c r="B89" s="30"/>
      <c r="C89" s="30"/>
      <c r="D89" s="30"/>
      <c r="E89" s="155"/>
      <c r="F89" s="155"/>
      <c r="G89" s="155"/>
      <c r="H89" s="31"/>
      <c r="J89" s="36">
        <f t="shared" si="10"/>
        <v>0</v>
      </c>
      <c r="K89" s="36">
        <f t="shared" si="11"/>
        <v>0</v>
      </c>
    </row>
    <row r="90" spans="1:11" ht="24.95" customHeight="1">
      <c r="A90" s="29">
        <v>8</v>
      </c>
      <c r="B90" s="30"/>
      <c r="C90" s="30"/>
      <c r="D90" s="30"/>
      <c r="E90" s="155"/>
      <c r="F90" s="155"/>
      <c r="G90" s="155"/>
      <c r="H90" s="31"/>
      <c r="J90" s="36">
        <f t="shared" si="10"/>
        <v>0</v>
      </c>
      <c r="K90" s="36">
        <f t="shared" si="11"/>
        <v>0</v>
      </c>
    </row>
    <row r="91" spans="1:11" ht="24.95" customHeight="1">
      <c r="A91" s="29">
        <v>9</v>
      </c>
      <c r="B91" s="30"/>
      <c r="C91" s="30"/>
      <c r="D91" s="30"/>
      <c r="E91" s="155"/>
      <c r="F91" s="155"/>
      <c r="G91" s="155"/>
      <c r="H91" s="31"/>
      <c r="J91" s="36">
        <f t="shared" si="10"/>
        <v>0</v>
      </c>
      <c r="K91" s="36">
        <f t="shared" si="11"/>
        <v>0</v>
      </c>
    </row>
    <row r="92" spans="1:11" ht="24.95" customHeight="1" thickBot="1">
      <c r="A92" s="32">
        <v>10</v>
      </c>
      <c r="B92" s="33"/>
      <c r="C92" s="33"/>
      <c r="D92" s="33"/>
      <c r="E92" s="155"/>
      <c r="F92" s="155"/>
      <c r="G92" s="173"/>
      <c r="H92" s="34"/>
      <c r="J92" s="36">
        <f t="shared" si="10"/>
        <v>0</v>
      </c>
      <c r="K92" s="36">
        <f t="shared" si="11"/>
        <v>0</v>
      </c>
    </row>
    <row r="93" spans="1:11" ht="24.95" customHeight="1" thickBot="1">
      <c r="A93" s="23"/>
      <c r="B93" s="22"/>
      <c r="C93" s="47" t="s">
        <v>75</v>
      </c>
      <c r="D93" s="48"/>
      <c r="E93" s="44">
        <f>6000*$J93</f>
        <v>0</v>
      </c>
      <c r="F93" s="45">
        <f>6000*$K93</f>
        <v>0</v>
      </c>
      <c r="G93" s="22"/>
      <c r="H93" s="35"/>
      <c r="J93" s="37">
        <f>SUM(J83:J92)</f>
        <v>0</v>
      </c>
      <c r="K93" s="37">
        <f>SUM(K83:K92)</f>
        <v>0</v>
      </c>
    </row>
    <row r="94" spans="1:11" ht="24.95" customHeight="1">
      <c r="A94" s="23"/>
      <c r="B94" s="22" t="s">
        <v>132</v>
      </c>
      <c r="C94" s="22"/>
      <c r="D94" s="22"/>
      <c r="E94" s="22"/>
      <c r="F94" s="22"/>
      <c r="G94" s="22"/>
      <c r="H94" s="35"/>
      <c r="J94" s="36">
        <f>COUNTA($E83:$E92)</f>
        <v>0</v>
      </c>
      <c r="K94" s="36">
        <f>COUNTA($F83:$F92)</f>
        <v>0</v>
      </c>
    </row>
    <row r="95" spans="1:11" ht="24.95" customHeight="1">
      <c r="A95" s="23"/>
      <c r="B95" s="22" t="s">
        <v>138</v>
      </c>
      <c r="C95" s="22"/>
      <c r="D95" s="22"/>
      <c r="E95" s="22"/>
      <c r="F95" s="22"/>
      <c r="G95" s="22"/>
      <c r="H95" s="35"/>
    </row>
    <row r="96" spans="1:11" ht="24.95" customHeight="1" thickBot="1">
      <c r="A96" s="23" t="s">
        <v>123</v>
      </c>
      <c r="B96" s="22"/>
      <c r="C96" s="22"/>
      <c r="D96" s="22"/>
      <c r="E96" s="22"/>
      <c r="F96" s="22"/>
      <c r="G96" s="22"/>
      <c r="H96" s="22"/>
    </row>
    <row r="97" spans="1:11" ht="30" customHeight="1">
      <c r="A97" s="24"/>
      <c r="B97" s="25" t="s">
        <v>88</v>
      </c>
      <c r="C97" s="26" t="s">
        <v>66</v>
      </c>
      <c r="D97" s="26" t="s">
        <v>131</v>
      </c>
      <c r="E97" s="26" t="s">
        <v>158</v>
      </c>
      <c r="F97" s="26" t="s">
        <v>159</v>
      </c>
      <c r="G97" s="26" t="s">
        <v>67</v>
      </c>
      <c r="H97" s="28" t="s">
        <v>89</v>
      </c>
      <c r="J97" s="41" t="s">
        <v>136</v>
      </c>
      <c r="K97" s="41" t="s">
        <v>137</v>
      </c>
    </row>
    <row r="98" spans="1:11" ht="24.95" customHeight="1">
      <c r="A98" s="29">
        <v>1</v>
      </c>
      <c r="B98" s="30"/>
      <c r="C98" s="30"/>
      <c r="D98" s="30"/>
      <c r="E98" s="155"/>
      <c r="F98" s="155"/>
      <c r="G98" s="155"/>
      <c r="H98" s="31"/>
      <c r="J98" s="36">
        <f>(COUNTA($E98))-(IF(OR($G98=1,$G98=3),1,0))</f>
        <v>0</v>
      </c>
      <c r="K98" s="36">
        <f>(COUNTA($F98))-(IF(OR($G98=2,$G98=3),1,0))</f>
        <v>0</v>
      </c>
    </row>
    <row r="99" spans="1:11" ht="24.95" customHeight="1">
      <c r="A99" s="29">
        <v>2</v>
      </c>
      <c r="B99" s="30"/>
      <c r="C99" s="30"/>
      <c r="D99" s="30"/>
      <c r="E99" s="155"/>
      <c r="F99" s="155"/>
      <c r="G99" s="155"/>
      <c r="H99" s="31"/>
      <c r="J99" s="36">
        <f t="shared" ref="J99:J107" si="12">(COUNTA($E99))-(IF(OR($G99=1,$G99=3),1,0))</f>
        <v>0</v>
      </c>
      <c r="K99" s="36">
        <f t="shared" ref="K99:K107" si="13">(COUNTA($F99))-(IF(OR($G99=2,$G99=3),1,0))</f>
        <v>0</v>
      </c>
    </row>
    <row r="100" spans="1:11" ht="24.95" customHeight="1">
      <c r="A100" s="29">
        <v>3</v>
      </c>
      <c r="B100" s="30"/>
      <c r="C100" s="30"/>
      <c r="D100" s="30"/>
      <c r="E100" s="155"/>
      <c r="F100" s="155"/>
      <c r="G100" s="155"/>
      <c r="H100" s="31"/>
      <c r="J100" s="36">
        <f t="shared" si="12"/>
        <v>0</v>
      </c>
      <c r="K100" s="36">
        <f t="shared" si="13"/>
        <v>0</v>
      </c>
    </row>
    <row r="101" spans="1:11" ht="24.95" customHeight="1">
      <c r="A101" s="29">
        <v>4</v>
      </c>
      <c r="B101" s="30"/>
      <c r="C101" s="30"/>
      <c r="D101" s="30"/>
      <c r="E101" s="155"/>
      <c r="F101" s="155"/>
      <c r="G101" s="155"/>
      <c r="H101" s="31"/>
      <c r="J101" s="36">
        <f t="shared" si="12"/>
        <v>0</v>
      </c>
      <c r="K101" s="36">
        <f t="shared" si="13"/>
        <v>0</v>
      </c>
    </row>
    <row r="102" spans="1:11" ht="24.95" customHeight="1">
      <c r="A102" s="29">
        <v>5</v>
      </c>
      <c r="B102" s="30"/>
      <c r="C102" s="30"/>
      <c r="D102" s="30"/>
      <c r="E102" s="155"/>
      <c r="F102" s="155"/>
      <c r="G102" s="155"/>
      <c r="H102" s="31"/>
      <c r="J102" s="36">
        <f t="shared" si="12"/>
        <v>0</v>
      </c>
      <c r="K102" s="36">
        <f t="shared" si="13"/>
        <v>0</v>
      </c>
    </row>
    <row r="103" spans="1:11" ht="24.95" customHeight="1">
      <c r="A103" s="29">
        <v>6</v>
      </c>
      <c r="B103" s="30"/>
      <c r="C103" s="30"/>
      <c r="D103" s="30"/>
      <c r="E103" s="155"/>
      <c r="F103" s="155"/>
      <c r="G103" s="155"/>
      <c r="H103" s="31"/>
      <c r="J103" s="36">
        <f t="shared" si="12"/>
        <v>0</v>
      </c>
      <c r="K103" s="36">
        <f t="shared" si="13"/>
        <v>0</v>
      </c>
    </row>
    <row r="104" spans="1:11" ht="24.95" customHeight="1">
      <c r="A104" s="29">
        <v>7</v>
      </c>
      <c r="B104" s="30"/>
      <c r="C104" s="30"/>
      <c r="D104" s="30"/>
      <c r="E104" s="155"/>
      <c r="F104" s="155"/>
      <c r="G104" s="155"/>
      <c r="H104" s="31"/>
      <c r="J104" s="36">
        <f t="shared" si="12"/>
        <v>0</v>
      </c>
      <c r="K104" s="36">
        <f t="shared" si="13"/>
        <v>0</v>
      </c>
    </row>
    <row r="105" spans="1:11" ht="24.95" customHeight="1">
      <c r="A105" s="29">
        <v>8</v>
      </c>
      <c r="B105" s="30"/>
      <c r="C105" s="30"/>
      <c r="D105" s="30"/>
      <c r="E105" s="155"/>
      <c r="F105" s="155"/>
      <c r="G105" s="155"/>
      <c r="H105" s="31"/>
      <c r="J105" s="36">
        <f t="shared" si="12"/>
        <v>0</v>
      </c>
      <c r="K105" s="36">
        <f t="shared" si="13"/>
        <v>0</v>
      </c>
    </row>
    <row r="106" spans="1:11" ht="24.95" customHeight="1">
      <c r="A106" s="29">
        <v>9</v>
      </c>
      <c r="B106" s="30"/>
      <c r="C106" s="30"/>
      <c r="D106" s="30"/>
      <c r="E106" s="155"/>
      <c r="F106" s="155"/>
      <c r="G106" s="155"/>
      <c r="H106" s="31"/>
      <c r="J106" s="36">
        <f t="shared" si="12"/>
        <v>0</v>
      </c>
      <c r="K106" s="36">
        <f t="shared" si="13"/>
        <v>0</v>
      </c>
    </row>
    <row r="107" spans="1:11" ht="24.95" customHeight="1" thickBot="1">
      <c r="A107" s="32">
        <v>10</v>
      </c>
      <c r="B107" s="33"/>
      <c r="C107" s="33"/>
      <c r="D107" s="33"/>
      <c r="E107" s="155"/>
      <c r="F107" s="155"/>
      <c r="G107" s="173"/>
      <c r="H107" s="34"/>
      <c r="J107" s="36">
        <f t="shared" si="12"/>
        <v>0</v>
      </c>
      <c r="K107" s="36">
        <f t="shared" si="13"/>
        <v>0</v>
      </c>
    </row>
    <row r="108" spans="1:11" ht="24.95" customHeight="1" thickBot="1">
      <c r="A108" s="23"/>
      <c r="B108" s="22"/>
      <c r="C108" s="47" t="s">
        <v>75</v>
      </c>
      <c r="D108" s="48"/>
      <c r="E108" s="44">
        <f>6000*$J108</f>
        <v>0</v>
      </c>
      <c r="F108" s="45">
        <f>6000*$K108</f>
        <v>0</v>
      </c>
      <c r="G108" s="22"/>
      <c r="H108" s="35"/>
      <c r="J108" s="37">
        <f>SUM(J98:J107)</f>
        <v>0</v>
      </c>
      <c r="K108" s="37">
        <f>SUM(K98:K107)</f>
        <v>0</v>
      </c>
    </row>
    <row r="109" spans="1:11" ht="24.95" customHeight="1">
      <c r="A109" s="23"/>
      <c r="B109" s="22" t="s">
        <v>132</v>
      </c>
      <c r="C109" s="22"/>
      <c r="D109" s="22"/>
      <c r="E109" s="22"/>
      <c r="F109" s="22"/>
      <c r="G109" s="22"/>
      <c r="H109" s="35"/>
      <c r="J109" s="36">
        <f>COUNTA($E98:$E107)</f>
        <v>0</v>
      </c>
      <c r="K109" s="36">
        <f>COUNTA($F98:$F107)</f>
        <v>0</v>
      </c>
    </row>
    <row r="110" spans="1:11" ht="24.95" customHeight="1">
      <c r="A110" s="23"/>
      <c r="B110" s="22" t="s">
        <v>138</v>
      </c>
      <c r="C110" s="22"/>
      <c r="D110" s="22"/>
      <c r="E110" s="22"/>
      <c r="F110" s="22"/>
      <c r="G110" s="22"/>
      <c r="H110" s="35"/>
    </row>
    <row r="111" spans="1:11" ht="24.95" customHeight="1">
      <c r="A111" s="23"/>
      <c r="B111" s="22"/>
      <c r="C111" s="22"/>
      <c r="D111" s="22"/>
      <c r="E111" s="22"/>
      <c r="F111" s="22"/>
      <c r="G111" s="22"/>
      <c r="H111" s="35"/>
    </row>
    <row r="112" spans="1:11" ht="24.95" customHeight="1" thickBot="1">
      <c r="A112" s="23" t="s">
        <v>124</v>
      </c>
      <c r="B112" s="22"/>
      <c r="C112" s="22"/>
      <c r="D112" s="22"/>
      <c r="E112" s="22"/>
      <c r="F112" s="22"/>
      <c r="G112" s="22"/>
      <c r="H112" s="22"/>
    </row>
    <row r="113" spans="1:11" ht="30" customHeight="1">
      <c r="A113" s="24"/>
      <c r="B113" s="25" t="s">
        <v>88</v>
      </c>
      <c r="C113" s="26" t="s">
        <v>66</v>
      </c>
      <c r="D113" s="27" t="s">
        <v>65</v>
      </c>
      <c r="E113" s="26" t="s">
        <v>160</v>
      </c>
      <c r="F113" s="26" t="s">
        <v>161</v>
      </c>
      <c r="G113" s="26" t="s">
        <v>67</v>
      </c>
      <c r="H113" s="28" t="s">
        <v>89</v>
      </c>
      <c r="J113" s="41" t="s">
        <v>136</v>
      </c>
      <c r="K113" s="41" t="s">
        <v>137</v>
      </c>
    </row>
    <row r="114" spans="1:11" ht="24.95" customHeight="1">
      <c r="A114" s="29">
        <v>1</v>
      </c>
      <c r="B114" s="30"/>
      <c r="C114" s="30"/>
      <c r="D114" s="30"/>
      <c r="E114" s="155"/>
      <c r="F114" s="155"/>
      <c r="G114" s="155"/>
      <c r="H114" s="31"/>
      <c r="J114" s="36">
        <f>(COUNTA($E114))-(IF(OR($G114=1,$G114=3),1,0))</f>
        <v>0</v>
      </c>
      <c r="K114" s="36">
        <f>(COUNTA($F114))-(IF(OR($G114=2,$G114=3),1,0))</f>
        <v>0</v>
      </c>
    </row>
    <row r="115" spans="1:11" ht="24.95" customHeight="1">
      <c r="A115" s="29">
        <v>2</v>
      </c>
      <c r="B115" s="30"/>
      <c r="C115" s="30"/>
      <c r="D115" s="30"/>
      <c r="E115" s="155"/>
      <c r="F115" s="155"/>
      <c r="G115" s="155"/>
      <c r="H115" s="31"/>
      <c r="J115" s="36">
        <f t="shared" ref="J115:J123" si="14">(COUNTA($E115))-(IF(OR($G115=1,$G115=3),1,0))</f>
        <v>0</v>
      </c>
      <c r="K115" s="36">
        <f t="shared" ref="K115:K123" si="15">(COUNTA($F115))-(IF(OR($G115=2,$G115=3),1,0))</f>
        <v>0</v>
      </c>
    </row>
    <row r="116" spans="1:11" ht="24.95" customHeight="1">
      <c r="A116" s="29">
        <v>3</v>
      </c>
      <c r="B116" s="30"/>
      <c r="C116" s="30"/>
      <c r="D116" s="30"/>
      <c r="E116" s="155"/>
      <c r="F116" s="155"/>
      <c r="G116" s="155"/>
      <c r="H116" s="31"/>
      <c r="J116" s="36">
        <f t="shared" si="14"/>
        <v>0</v>
      </c>
      <c r="K116" s="36">
        <f t="shared" si="15"/>
        <v>0</v>
      </c>
    </row>
    <row r="117" spans="1:11" ht="24.95" customHeight="1">
      <c r="A117" s="29">
        <v>4</v>
      </c>
      <c r="B117" s="30"/>
      <c r="C117" s="30"/>
      <c r="D117" s="30"/>
      <c r="E117" s="155"/>
      <c r="F117" s="155"/>
      <c r="G117" s="155"/>
      <c r="H117" s="31"/>
      <c r="J117" s="36">
        <f t="shared" si="14"/>
        <v>0</v>
      </c>
      <c r="K117" s="36">
        <f t="shared" si="15"/>
        <v>0</v>
      </c>
    </row>
    <row r="118" spans="1:11" ht="24.95" customHeight="1">
      <c r="A118" s="29">
        <v>5</v>
      </c>
      <c r="B118" s="30"/>
      <c r="C118" s="30"/>
      <c r="D118" s="30"/>
      <c r="E118" s="155"/>
      <c r="F118" s="155"/>
      <c r="G118" s="155"/>
      <c r="H118" s="31"/>
      <c r="J118" s="36">
        <f t="shared" si="14"/>
        <v>0</v>
      </c>
      <c r="K118" s="36">
        <f t="shared" si="15"/>
        <v>0</v>
      </c>
    </row>
    <row r="119" spans="1:11" ht="24.95" customHeight="1">
      <c r="A119" s="29">
        <v>6</v>
      </c>
      <c r="B119" s="30"/>
      <c r="C119" s="30"/>
      <c r="D119" s="30"/>
      <c r="E119" s="155"/>
      <c r="F119" s="155"/>
      <c r="G119" s="155"/>
      <c r="H119" s="31"/>
      <c r="J119" s="36">
        <f t="shared" si="14"/>
        <v>0</v>
      </c>
      <c r="K119" s="36">
        <f t="shared" si="15"/>
        <v>0</v>
      </c>
    </row>
    <row r="120" spans="1:11" ht="24.95" customHeight="1">
      <c r="A120" s="29">
        <v>7</v>
      </c>
      <c r="B120" s="30"/>
      <c r="C120" s="30"/>
      <c r="D120" s="30"/>
      <c r="E120" s="155"/>
      <c r="F120" s="155"/>
      <c r="G120" s="155"/>
      <c r="H120" s="31"/>
      <c r="J120" s="36">
        <f t="shared" si="14"/>
        <v>0</v>
      </c>
      <c r="K120" s="36">
        <f t="shared" si="15"/>
        <v>0</v>
      </c>
    </row>
    <row r="121" spans="1:11" ht="24.95" customHeight="1">
      <c r="A121" s="29">
        <v>8</v>
      </c>
      <c r="B121" s="30"/>
      <c r="C121" s="30"/>
      <c r="D121" s="30"/>
      <c r="E121" s="155"/>
      <c r="F121" s="155"/>
      <c r="G121" s="155"/>
      <c r="H121" s="31"/>
      <c r="J121" s="36">
        <f t="shared" si="14"/>
        <v>0</v>
      </c>
      <c r="K121" s="36">
        <f t="shared" si="15"/>
        <v>0</v>
      </c>
    </row>
    <row r="122" spans="1:11" ht="24.95" customHeight="1">
      <c r="A122" s="29">
        <v>9</v>
      </c>
      <c r="B122" s="30"/>
      <c r="C122" s="30"/>
      <c r="D122" s="30"/>
      <c r="E122" s="155"/>
      <c r="F122" s="155"/>
      <c r="G122" s="155"/>
      <c r="H122" s="31"/>
      <c r="J122" s="36">
        <f t="shared" si="14"/>
        <v>0</v>
      </c>
      <c r="K122" s="36">
        <f t="shared" si="15"/>
        <v>0</v>
      </c>
    </row>
    <row r="123" spans="1:11" ht="24.95" customHeight="1" thickBot="1">
      <c r="A123" s="32">
        <v>10</v>
      </c>
      <c r="B123" s="33"/>
      <c r="C123" s="33"/>
      <c r="D123" s="33"/>
      <c r="E123" s="155"/>
      <c r="F123" s="155"/>
      <c r="G123" s="173"/>
      <c r="H123" s="34"/>
      <c r="J123" s="36">
        <f t="shared" si="14"/>
        <v>0</v>
      </c>
      <c r="K123" s="36">
        <f t="shared" si="15"/>
        <v>0</v>
      </c>
    </row>
    <row r="124" spans="1:11" ht="24.95" customHeight="1" thickBot="1">
      <c r="A124" s="23"/>
      <c r="B124" s="22"/>
      <c r="C124" s="47" t="s">
        <v>75</v>
      </c>
      <c r="D124" s="48"/>
      <c r="E124" s="44">
        <f>6000*$J124</f>
        <v>0</v>
      </c>
      <c r="F124" s="45">
        <f>6000*$K124</f>
        <v>0</v>
      </c>
      <c r="G124" s="22"/>
      <c r="H124" s="35"/>
      <c r="J124" s="37">
        <f>SUM(J114:J123)</f>
        <v>0</v>
      </c>
      <c r="K124" s="37">
        <f>SUM(K114:K123)</f>
        <v>0</v>
      </c>
    </row>
    <row r="125" spans="1:11" ht="24.95" customHeight="1">
      <c r="A125" s="23"/>
      <c r="B125" s="22" t="s">
        <v>132</v>
      </c>
      <c r="C125" s="22"/>
      <c r="D125" s="22"/>
      <c r="E125" s="22"/>
      <c r="F125" s="22"/>
      <c r="G125" s="22"/>
      <c r="H125" s="35"/>
      <c r="J125" s="36">
        <f>COUNTA($E114:$E123)</f>
        <v>0</v>
      </c>
      <c r="K125" s="36">
        <f>COUNTA($F114:$F123)</f>
        <v>0</v>
      </c>
    </row>
    <row r="126" spans="1:11" ht="24.95" customHeight="1">
      <c r="A126" s="23"/>
      <c r="B126" s="22" t="s">
        <v>138</v>
      </c>
      <c r="C126" s="22"/>
      <c r="D126" s="22"/>
      <c r="E126" s="22"/>
      <c r="F126" s="22"/>
      <c r="G126" s="22"/>
      <c r="H126" s="35"/>
    </row>
    <row r="127" spans="1:11" ht="24.95" customHeight="1" thickBot="1">
      <c r="A127" s="23" t="s">
        <v>86</v>
      </c>
      <c r="B127" s="22"/>
      <c r="C127" s="22"/>
      <c r="D127" s="22"/>
      <c r="E127" s="22"/>
      <c r="F127" s="22"/>
      <c r="G127" s="22"/>
      <c r="H127" s="22"/>
    </row>
    <row r="128" spans="1:11" ht="30" customHeight="1">
      <c r="A128" s="24"/>
      <c r="B128" s="25" t="s">
        <v>88</v>
      </c>
      <c r="C128" s="26" t="s">
        <v>66</v>
      </c>
      <c r="D128" s="26" t="s">
        <v>131</v>
      </c>
      <c r="E128" s="26" t="s">
        <v>162</v>
      </c>
      <c r="F128" s="26" t="s">
        <v>163</v>
      </c>
      <c r="G128" s="26" t="s">
        <v>67</v>
      </c>
      <c r="H128" s="28" t="s">
        <v>89</v>
      </c>
      <c r="J128" s="41" t="s">
        <v>136</v>
      </c>
      <c r="K128" s="41" t="s">
        <v>137</v>
      </c>
    </row>
    <row r="129" spans="1:11" ht="24.95" customHeight="1">
      <c r="A129" s="29">
        <v>1</v>
      </c>
      <c r="B129" s="30"/>
      <c r="C129" s="30"/>
      <c r="D129" s="30"/>
      <c r="E129" s="155"/>
      <c r="F129" s="155"/>
      <c r="G129" s="155"/>
      <c r="H129" s="31"/>
      <c r="J129" s="36">
        <f>(COUNTA($E129))-(IF(OR($G129=1,$G129=3),1,0))</f>
        <v>0</v>
      </c>
      <c r="K129" s="36">
        <f>(COUNTA($F129))-(IF(OR($G129=2,$G129=3),1,0))</f>
        <v>0</v>
      </c>
    </row>
    <row r="130" spans="1:11" ht="24.95" customHeight="1">
      <c r="A130" s="29">
        <v>2</v>
      </c>
      <c r="B130" s="30"/>
      <c r="C130" s="30"/>
      <c r="D130" s="30"/>
      <c r="E130" s="155"/>
      <c r="F130" s="155"/>
      <c r="G130" s="155"/>
      <c r="H130" s="31"/>
      <c r="J130" s="36">
        <f t="shared" ref="J130:J138" si="16">(COUNTA($E130))-(IF(OR($G130=1,$G130=3),1,0))</f>
        <v>0</v>
      </c>
      <c r="K130" s="36">
        <f t="shared" ref="K130:K138" si="17">(COUNTA($F130))-(IF(OR($G130=2,$G130=3),1,0))</f>
        <v>0</v>
      </c>
    </row>
    <row r="131" spans="1:11" ht="24.95" customHeight="1">
      <c r="A131" s="29">
        <v>3</v>
      </c>
      <c r="B131" s="30"/>
      <c r="C131" s="30"/>
      <c r="D131" s="30"/>
      <c r="E131" s="155"/>
      <c r="F131" s="155"/>
      <c r="G131" s="155"/>
      <c r="H131" s="31"/>
      <c r="J131" s="36">
        <f t="shared" si="16"/>
        <v>0</v>
      </c>
      <c r="K131" s="36">
        <f t="shared" si="17"/>
        <v>0</v>
      </c>
    </row>
    <row r="132" spans="1:11" ht="24.95" customHeight="1">
      <c r="A132" s="29">
        <v>4</v>
      </c>
      <c r="B132" s="30"/>
      <c r="C132" s="30"/>
      <c r="D132" s="30"/>
      <c r="E132" s="155"/>
      <c r="F132" s="155"/>
      <c r="G132" s="155"/>
      <c r="H132" s="31"/>
      <c r="J132" s="36">
        <f t="shared" si="16"/>
        <v>0</v>
      </c>
      <c r="K132" s="36">
        <f t="shared" si="17"/>
        <v>0</v>
      </c>
    </row>
    <row r="133" spans="1:11" ht="24.95" customHeight="1">
      <c r="A133" s="29">
        <v>5</v>
      </c>
      <c r="B133" s="30"/>
      <c r="C133" s="30"/>
      <c r="D133" s="30"/>
      <c r="E133" s="155"/>
      <c r="F133" s="155"/>
      <c r="G133" s="155"/>
      <c r="H133" s="31"/>
      <c r="J133" s="36">
        <f t="shared" si="16"/>
        <v>0</v>
      </c>
      <c r="K133" s="36">
        <f t="shared" si="17"/>
        <v>0</v>
      </c>
    </row>
    <row r="134" spans="1:11" ht="24.95" customHeight="1">
      <c r="A134" s="29">
        <v>6</v>
      </c>
      <c r="B134" s="30"/>
      <c r="C134" s="30"/>
      <c r="D134" s="30"/>
      <c r="E134" s="155"/>
      <c r="F134" s="155"/>
      <c r="G134" s="155"/>
      <c r="H134" s="31"/>
      <c r="J134" s="36">
        <f t="shared" si="16"/>
        <v>0</v>
      </c>
      <c r="K134" s="36">
        <f t="shared" si="17"/>
        <v>0</v>
      </c>
    </row>
    <row r="135" spans="1:11" ht="24.95" customHeight="1">
      <c r="A135" s="29">
        <v>7</v>
      </c>
      <c r="B135" s="30"/>
      <c r="C135" s="30"/>
      <c r="D135" s="30"/>
      <c r="E135" s="155"/>
      <c r="F135" s="155"/>
      <c r="G135" s="155"/>
      <c r="H135" s="31"/>
      <c r="J135" s="36">
        <f t="shared" si="16"/>
        <v>0</v>
      </c>
      <c r="K135" s="36">
        <f t="shared" si="17"/>
        <v>0</v>
      </c>
    </row>
    <row r="136" spans="1:11" ht="24.95" customHeight="1">
      <c r="A136" s="29">
        <v>8</v>
      </c>
      <c r="B136" s="30"/>
      <c r="C136" s="30"/>
      <c r="D136" s="30"/>
      <c r="E136" s="155"/>
      <c r="F136" s="155"/>
      <c r="G136" s="155"/>
      <c r="H136" s="31"/>
      <c r="J136" s="36">
        <f t="shared" si="16"/>
        <v>0</v>
      </c>
      <c r="K136" s="36">
        <f t="shared" si="17"/>
        <v>0</v>
      </c>
    </row>
    <row r="137" spans="1:11" ht="24.95" customHeight="1">
      <c r="A137" s="29">
        <v>9</v>
      </c>
      <c r="B137" s="30"/>
      <c r="C137" s="30"/>
      <c r="D137" s="30"/>
      <c r="E137" s="155"/>
      <c r="F137" s="155"/>
      <c r="G137" s="155"/>
      <c r="H137" s="31"/>
      <c r="J137" s="36">
        <f t="shared" si="16"/>
        <v>0</v>
      </c>
      <c r="K137" s="36">
        <f t="shared" si="17"/>
        <v>0</v>
      </c>
    </row>
    <row r="138" spans="1:11" ht="24.95" customHeight="1" thickBot="1">
      <c r="A138" s="32">
        <v>10</v>
      </c>
      <c r="B138" s="33"/>
      <c r="C138" s="33"/>
      <c r="D138" s="33"/>
      <c r="E138" s="155"/>
      <c r="F138" s="155"/>
      <c r="G138" s="173"/>
      <c r="H138" s="34"/>
      <c r="J138" s="36">
        <f t="shared" si="16"/>
        <v>0</v>
      </c>
      <c r="K138" s="36">
        <f t="shared" si="17"/>
        <v>0</v>
      </c>
    </row>
    <row r="139" spans="1:11" ht="24.95" customHeight="1" thickBot="1">
      <c r="A139" s="23"/>
      <c r="B139" s="22"/>
      <c r="C139" s="47" t="s">
        <v>75</v>
      </c>
      <c r="D139" s="48"/>
      <c r="E139" s="42">
        <f>4000*$J139</f>
        <v>0</v>
      </c>
      <c r="F139" s="43">
        <f>4000*$K139</f>
        <v>0</v>
      </c>
      <c r="G139" s="22"/>
      <c r="H139" s="35"/>
      <c r="J139" s="37">
        <f>SUM(J129:J138)</f>
        <v>0</v>
      </c>
      <c r="K139" s="37">
        <f>SUM(K129:K138)</f>
        <v>0</v>
      </c>
    </row>
    <row r="140" spans="1:11" ht="24.95" customHeight="1">
      <c r="A140" s="23"/>
      <c r="B140" s="22" t="s">
        <v>132</v>
      </c>
      <c r="C140" s="22"/>
      <c r="D140" s="22"/>
      <c r="E140" s="22"/>
      <c r="F140" s="22"/>
      <c r="G140" s="22"/>
      <c r="H140" s="35"/>
      <c r="J140" s="36">
        <f>COUNTA($E129:$E138)</f>
        <v>0</v>
      </c>
      <c r="K140" s="36">
        <f>COUNTA($F129:$F138)</f>
        <v>0</v>
      </c>
    </row>
    <row r="141" spans="1:11" ht="24.95" customHeight="1">
      <c r="A141" s="23"/>
      <c r="B141" s="22" t="s">
        <v>138</v>
      </c>
      <c r="C141" s="22"/>
      <c r="D141" s="22"/>
      <c r="E141" s="22"/>
      <c r="F141" s="22"/>
      <c r="G141" s="22"/>
      <c r="H141" s="35"/>
    </row>
    <row r="142" spans="1:11" ht="24.95" customHeight="1">
      <c r="A142" s="23"/>
      <c r="B142" s="22"/>
      <c r="C142" s="22"/>
      <c r="D142" s="22"/>
      <c r="E142" s="22"/>
      <c r="F142" s="22"/>
      <c r="G142" s="22"/>
      <c r="H142" s="35"/>
    </row>
    <row r="143" spans="1:11" ht="24.95" customHeight="1" thickBot="1">
      <c r="A143" s="23" t="s">
        <v>87</v>
      </c>
      <c r="B143" s="22"/>
      <c r="C143" s="22"/>
      <c r="D143" s="22"/>
      <c r="E143" s="22"/>
      <c r="F143" s="22"/>
      <c r="G143" s="22"/>
      <c r="H143" s="22"/>
    </row>
    <row r="144" spans="1:11" ht="30" customHeight="1">
      <c r="A144" s="24"/>
      <c r="B144" s="25" t="s">
        <v>88</v>
      </c>
      <c r="C144" s="26" t="s">
        <v>66</v>
      </c>
      <c r="D144" s="26" t="s">
        <v>131</v>
      </c>
      <c r="E144" s="26" t="s">
        <v>164</v>
      </c>
      <c r="F144" s="26" t="s">
        <v>165</v>
      </c>
      <c r="G144" s="26" t="s">
        <v>67</v>
      </c>
      <c r="H144" s="28" t="s">
        <v>89</v>
      </c>
      <c r="J144" s="41" t="s">
        <v>136</v>
      </c>
      <c r="K144" s="41" t="s">
        <v>137</v>
      </c>
    </row>
    <row r="145" spans="1:11" ht="24.95" customHeight="1">
      <c r="A145" s="29">
        <v>1</v>
      </c>
      <c r="B145" s="30"/>
      <c r="C145" s="30"/>
      <c r="D145" s="30"/>
      <c r="E145" s="155"/>
      <c r="F145" s="155"/>
      <c r="G145" s="155"/>
      <c r="H145" s="31"/>
      <c r="J145" s="36">
        <f>(COUNTA($E145))-(IF(OR($G145=1,$G145=3),1,0))</f>
        <v>0</v>
      </c>
      <c r="K145" s="36">
        <f>(COUNTA($F145))-(IF(OR($G145=2,$G145=3),1,0))</f>
        <v>0</v>
      </c>
    </row>
    <row r="146" spans="1:11" ht="24.95" customHeight="1">
      <c r="A146" s="29">
        <v>2</v>
      </c>
      <c r="B146" s="30"/>
      <c r="C146" s="30"/>
      <c r="D146" s="30"/>
      <c r="E146" s="155"/>
      <c r="F146" s="155"/>
      <c r="G146" s="155"/>
      <c r="H146" s="31"/>
      <c r="J146" s="36">
        <f t="shared" ref="J146:J154" si="18">(COUNTA($E146))-(IF(OR($G146=1,$G146=3),1,0))</f>
        <v>0</v>
      </c>
      <c r="K146" s="36">
        <f t="shared" ref="K146:K154" si="19">(COUNTA($F146))-(IF(OR($G146=2,$G146=3),1,0))</f>
        <v>0</v>
      </c>
    </row>
    <row r="147" spans="1:11" ht="24.95" customHeight="1">
      <c r="A147" s="29">
        <v>3</v>
      </c>
      <c r="B147" s="30"/>
      <c r="C147" s="30"/>
      <c r="D147" s="30"/>
      <c r="E147" s="155"/>
      <c r="F147" s="155"/>
      <c r="G147" s="155"/>
      <c r="H147" s="31"/>
      <c r="J147" s="36">
        <f t="shared" si="18"/>
        <v>0</v>
      </c>
      <c r="K147" s="36">
        <f t="shared" si="19"/>
        <v>0</v>
      </c>
    </row>
    <row r="148" spans="1:11" ht="24.95" customHeight="1">
      <c r="A148" s="29">
        <v>4</v>
      </c>
      <c r="B148" s="30"/>
      <c r="C148" s="30"/>
      <c r="D148" s="30"/>
      <c r="E148" s="155"/>
      <c r="F148" s="155"/>
      <c r="G148" s="155"/>
      <c r="H148" s="31"/>
      <c r="J148" s="36">
        <f t="shared" si="18"/>
        <v>0</v>
      </c>
      <c r="K148" s="36">
        <f t="shared" si="19"/>
        <v>0</v>
      </c>
    </row>
    <row r="149" spans="1:11" ht="24.95" customHeight="1">
      <c r="A149" s="29">
        <v>5</v>
      </c>
      <c r="B149" s="30"/>
      <c r="C149" s="30"/>
      <c r="D149" s="30"/>
      <c r="E149" s="155"/>
      <c r="F149" s="155"/>
      <c r="G149" s="155"/>
      <c r="H149" s="31"/>
      <c r="J149" s="36">
        <f t="shared" si="18"/>
        <v>0</v>
      </c>
      <c r="K149" s="36">
        <f t="shared" si="19"/>
        <v>0</v>
      </c>
    </row>
    <row r="150" spans="1:11" ht="24.95" customHeight="1">
      <c r="A150" s="29">
        <v>6</v>
      </c>
      <c r="B150" s="30"/>
      <c r="C150" s="30"/>
      <c r="D150" s="30"/>
      <c r="E150" s="155"/>
      <c r="F150" s="155"/>
      <c r="G150" s="155"/>
      <c r="H150" s="31"/>
      <c r="J150" s="36">
        <f t="shared" si="18"/>
        <v>0</v>
      </c>
      <c r="K150" s="36">
        <f t="shared" si="19"/>
        <v>0</v>
      </c>
    </row>
    <row r="151" spans="1:11" ht="24.95" customHeight="1">
      <c r="A151" s="29">
        <v>7</v>
      </c>
      <c r="B151" s="30"/>
      <c r="C151" s="30"/>
      <c r="D151" s="30"/>
      <c r="E151" s="155"/>
      <c r="F151" s="155"/>
      <c r="G151" s="155"/>
      <c r="H151" s="31"/>
      <c r="J151" s="36">
        <f t="shared" si="18"/>
        <v>0</v>
      </c>
      <c r="K151" s="36">
        <f t="shared" si="19"/>
        <v>0</v>
      </c>
    </row>
    <row r="152" spans="1:11" ht="24.95" customHeight="1">
      <c r="A152" s="29">
        <v>8</v>
      </c>
      <c r="B152" s="30"/>
      <c r="C152" s="30"/>
      <c r="D152" s="30"/>
      <c r="E152" s="155"/>
      <c r="F152" s="155"/>
      <c r="G152" s="155"/>
      <c r="H152" s="31"/>
      <c r="J152" s="36">
        <f t="shared" si="18"/>
        <v>0</v>
      </c>
      <c r="K152" s="36">
        <f t="shared" si="19"/>
        <v>0</v>
      </c>
    </row>
    <row r="153" spans="1:11" ht="24.95" customHeight="1">
      <c r="A153" s="29">
        <v>9</v>
      </c>
      <c r="B153" s="30"/>
      <c r="C153" s="30"/>
      <c r="D153" s="30"/>
      <c r="E153" s="155"/>
      <c r="F153" s="155"/>
      <c r="G153" s="155"/>
      <c r="H153" s="31"/>
      <c r="J153" s="36">
        <f t="shared" si="18"/>
        <v>0</v>
      </c>
      <c r="K153" s="36">
        <f t="shared" si="19"/>
        <v>0</v>
      </c>
    </row>
    <row r="154" spans="1:11" ht="24.95" customHeight="1" thickBot="1">
      <c r="A154" s="32">
        <v>10</v>
      </c>
      <c r="B154" s="33"/>
      <c r="C154" s="33"/>
      <c r="D154" s="33"/>
      <c r="E154" s="155"/>
      <c r="F154" s="155"/>
      <c r="G154" s="173"/>
      <c r="H154" s="34"/>
      <c r="J154" s="36">
        <f t="shared" si="18"/>
        <v>0</v>
      </c>
      <c r="K154" s="36">
        <f t="shared" si="19"/>
        <v>0</v>
      </c>
    </row>
    <row r="155" spans="1:11" ht="24.95" customHeight="1" thickBot="1">
      <c r="A155" s="23"/>
      <c r="B155" s="22"/>
      <c r="C155" s="47" t="s">
        <v>75</v>
      </c>
      <c r="D155" s="48"/>
      <c r="E155" s="42">
        <f>4000*$J155</f>
        <v>0</v>
      </c>
      <c r="F155" s="43">
        <f>4000*$K155</f>
        <v>0</v>
      </c>
      <c r="G155" s="22"/>
      <c r="H155" s="35"/>
      <c r="J155" s="37">
        <f>SUM(J145:J154)</f>
        <v>0</v>
      </c>
      <c r="K155" s="37">
        <f>SUM(K145:K154)</f>
        <v>0</v>
      </c>
    </row>
    <row r="156" spans="1:11" ht="24.95" customHeight="1">
      <c r="A156" s="23"/>
      <c r="B156" s="22" t="s">
        <v>132</v>
      </c>
      <c r="C156" s="22"/>
      <c r="D156" s="22"/>
      <c r="E156" s="22"/>
      <c r="F156" s="22"/>
      <c r="G156" s="22"/>
      <c r="H156" s="35"/>
      <c r="J156" s="36">
        <f>COUNTA($E145:$E154)</f>
        <v>0</v>
      </c>
      <c r="K156" s="36">
        <f>COUNTA($F145:$F154)</f>
        <v>0</v>
      </c>
    </row>
    <row r="157" spans="1:11" ht="24.95" customHeight="1">
      <c r="A157" s="23"/>
      <c r="B157" s="22" t="s">
        <v>138</v>
      </c>
      <c r="C157" s="22"/>
      <c r="D157" s="22"/>
      <c r="E157" s="22"/>
      <c r="F157" s="22"/>
      <c r="G157" s="22"/>
      <c r="H157" s="35"/>
    </row>
    <row r="158" spans="1:11" ht="24.95" customHeight="1" thickBot="1">
      <c r="A158" s="23" t="s">
        <v>234</v>
      </c>
      <c r="B158" s="22"/>
      <c r="C158" s="22"/>
      <c r="D158" s="22"/>
      <c r="E158" s="22"/>
      <c r="F158" s="22"/>
      <c r="G158" s="22"/>
      <c r="H158" s="22"/>
    </row>
    <row r="159" spans="1:11" ht="30" customHeight="1">
      <c r="A159" s="24"/>
      <c r="B159" s="25" t="s">
        <v>88</v>
      </c>
      <c r="C159" s="26" t="s">
        <v>66</v>
      </c>
      <c r="D159" s="26" t="s">
        <v>128</v>
      </c>
      <c r="E159" s="26" t="s">
        <v>166</v>
      </c>
      <c r="F159" s="26" t="s">
        <v>167</v>
      </c>
      <c r="G159" s="26" t="s">
        <v>67</v>
      </c>
      <c r="H159" s="28" t="s">
        <v>89</v>
      </c>
      <c r="J159" s="41" t="s">
        <v>136</v>
      </c>
      <c r="K159" s="41" t="s">
        <v>137</v>
      </c>
    </row>
    <row r="160" spans="1:11" ht="24.95" customHeight="1">
      <c r="A160" s="29">
        <v>1</v>
      </c>
      <c r="B160" s="30"/>
      <c r="C160" s="30"/>
      <c r="D160" s="30"/>
      <c r="E160" s="155"/>
      <c r="F160" s="155"/>
      <c r="G160" s="155"/>
      <c r="H160" s="31"/>
      <c r="J160" s="36">
        <f>(COUNTA($E160))-(IF(OR($G160=1,$G160=3),1,0))</f>
        <v>0</v>
      </c>
      <c r="K160" s="36">
        <f>(COUNTA($F160))-(IF(OR($G160=2,$G160=3),1,0))</f>
        <v>0</v>
      </c>
    </row>
    <row r="161" spans="1:11" ht="24.95" customHeight="1">
      <c r="A161" s="29">
        <v>2</v>
      </c>
      <c r="B161" s="30"/>
      <c r="C161" s="30"/>
      <c r="D161" s="30"/>
      <c r="E161" s="155"/>
      <c r="F161" s="155"/>
      <c r="G161" s="155"/>
      <c r="H161" s="31"/>
      <c r="J161" s="36">
        <f t="shared" ref="J161:J169" si="20">(COUNTA($E161))-(IF(OR($G161=1,$G161=3),1,0))</f>
        <v>0</v>
      </c>
      <c r="K161" s="36">
        <f t="shared" ref="K161:K169" si="21">(COUNTA($F161))-(IF(OR($G161=2,$G161=3),1,0))</f>
        <v>0</v>
      </c>
    </row>
    <row r="162" spans="1:11" ht="24.95" customHeight="1">
      <c r="A162" s="29">
        <v>3</v>
      </c>
      <c r="B162" s="30"/>
      <c r="C162" s="30"/>
      <c r="D162" s="30"/>
      <c r="E162" s="155"/>
      <c r="F162" s="155"/>
      <c r="G162" s="155"/>
      <c r="H162" s="31"/>
      <c r="J162" s="36">
        <f t="shared" si="20"/>
        <v>0</v>
      </c>
      <c r="K162" s="36">
        <f t="shared" si="21"/>
        <v>0</v>
      </c>
    </row>
    <row r="163" spans="1:11" ht="24.95" customHeight="1">
      <c r="A163" s="29">
        <v>4</v>
      </c>
      <c r="B163" s="30"/>
      <c r="C163" s="30"/>
      <c r="D163" s="30"/>
      <c r="E163" s="155"/>
      <c r="F163" s="155"/>
      <c r="G163" s="155"/>
      <c r="H163" s="31"/>
      <c r="J163" s="36">
        <f t="shared" si="20"/>
        <v>0</v>
      </c>
      <c r="K163" s="36">
        <f t="shared" si="21"/>
        <v>0</v>
      </c>
    </row>
    <row r="164" spans="1:11" ht="24.95" customHeight="1">
      <c r="A164" s="29">
        <v>5</v>
      </c>
      <c r="B164" s="30"/>
      <c r="C164" s="30"/>
      <c r="D164" s="30"/>
      <c r="E164" s="155"/>
      <c r="F164" s="155"/>
      <c r="G164" s="155"/>
      <c r="H164" s="31"/>
      <c r="J164" s="36">
        <f t="shared" si="20"/>
        <v>0</v>
      </c>
      <c r="K164" s="36">
        <f t="shared" si="21"/>
        <v>0</v>
      </c>
    </row>
    <row r="165" spans="1:11" ht="24.95" customHeight="1">
      <c r="A165" s="29">
        <v>6</v>
      </c>
      <c r="B165" s="30"/>
      <c r="C165" s="30"/>
      <c r="D165" s="30"/>
      <c r="E165" s="155"/>
      <c r="F165" s="155"/>
      <c r="G165" s="155"/>
      <c r="H165" s="31"/>
      <c r="J165" s="36">
        <f t="shared" si="20"/>
        <v>0</v>
      </c>
      <c r="K165" s="36">
        <f t="shared" si="21"/>
        <v>0</v>
      </c>
    </row>
    <row r="166" spans="1:11" ht="24.95" customHeight="1">
      <c r="A166" s="29">
        <v>7</v>
      </c>
      <c r="B166" s="30"/>
      <c r="C166" s="30"/>
      <c r="D166" s="30"/>
      <c r="E166" s="155"/>
      <c r="F166" s="155"/>
      <c r="G166" s="155"/>
      <c r="H166" s="31"/>
      <c r="J166" s="36">
        <f t="shared" si="20"/>
        <v>0</v>
      </c>
      <c r="K166" s="36">
        <f t="shared" si="21"/>
        <v>0</v>
      </c>
    </row>
    <row r="167" spans="1:11" ht="24.95" customHeight="1">
      <c r="A167" s="29">
        <v>8</v>
      </c>
      <c r="B167" s="30"/>
      <c r="C167" s="30"/>
      <c r="D167" s="30"/>
      <c r="E167" s="155"/>
      <c r="F167" s="155"/>
      <c r="G167" s="155"/>
      <c r="H167" s="31"/>
      <c r="J167" s="36">
        <f t="shared" si="20"/>
        <v>0</v>
      </c>
      <c r="K167" s="36">
        <f t="shared" si="21"/>
        <v>0</v>
      </c>
    </row>
    <row r="168" spans="1:11" ht="24.95" customHeight="1">
      <c r="A168" s="29">
        <v>9</v>
      </c>
      <c r="B168" s="30"/>
      <c r="C168" s="30"/>
      <c r="D168" s="30"/>
      <c r="E168" s="155"/>
      <c r="F168" s="155"/>
      <c r="G168" s="155"/>
      <c r="H168" s="31"/>
      <c r="J168" s="36">
        <f t="shared" si="20"/>
        <v>0</v>
      </c>
      <c r="K168" s="36">
        <f t="shared" si="21"/>
        <v>0</v>
      </c>
    </row>
    <row r="169" spans="1:11" ht="24.95" customHeight="1" thickBot="1">
      <c r="A169" s="32">
        <v>10</v>
      </c>
      <c r="B169" s="33"/>
      <c r="C169" s="33"/>
      <c r="D169" s="33"/>
      <c r="E169" s="155"/>
      <c r="F169" s="155"/>
      <c r="G169" s="173"/>
      <c r="H169" s="34"/>
      <c r="J169" s="36">
        <f t="shared" si="20"/>
        <v>0</v>
      </c>
      <c r="K169" s="36">
        <f t="shared" si="21"/>
        <v>0</v>
      </c>
    </row>
    <row r="170" spans="1:11" ht="24.95" customHeight="1" thickBot="1">
      <c r="A170" s="23"/>
      <c r="B170" s="22"/>
      <c r="C170" s="47" t="s">
        <v>75</v>
      </c>
      <c r="D170" s="48"/>
      <c r="E170" s="42">
        <f>4000*$J170</f>
        <v>0</v>
      </c>
      <c r="F170" s="43">
        <f>4000*$K170</f>
        <v>0</v>
      </c>
      <c r="G170" s="22"/>
      <c r="H170" s="35"/>
      <c r="J170" s="37">
        <f>SUM(J160:J169)</f>
        <v>0</v>
      </c>
      <c r="K170" s="37">
        <f>SUM(K160:K169)</f>
        <v>0</v>
      </c>
    </row>
    <row r="171" spans="1:11" ht="24.95" customHeight="1">
      <c r="A171" s="23"/>
      <c r="B171" s="22" t="s">
        <v>132</v>
      </c>
      <c r="C171" s="22"/>
      <c r="D171" s="22"/>
      <c r="E171" s="22"/>
      <c r="F171" s="22"/>
      <c r="G171" s="22"/>
      <c r="H171" s="35"/>
      <c r="J171" s="36">
        <f>COUNTA($E160:$E169)</f>
        <v>0</v>
      </c>
      <c r="K171" s="36">
        <f>COUNTA($F160:$F169)</f>
        <v>0</v>
      </c>
    </row>
    <row r="172" spans="1:11" ht="24.95" customHeight="1">
      <c r="A172" s="23"/>
      <c r="B172" s="22" t="s">
        <v>138</v>
      </c>
      <c r="C172" s="22"/>
      <c r="D172" s="22"/>
      <c r="E172" s="22"/>
      <c r="F172" s="22"/>
      <c r="G172" s="22"/>
      <c r="H172" s="35"/>
    </row>
    <row r="173" spans="1:11" ht="24.95" customHeight="1">
      <c r="A173" s="23"/>
      <c r="B173" s="22"/>
      <c r="C173" s="22"/>
      <c r="D173" s="22"/>
      <c r="E173" s="22"/>
      <c r="F173" s="22"/>
      <c r="G173" s="22"/>
      <c r="H173" s="35"/>
    </row>
    <row r="174" spans="1:11" ht="24.95" customHeight="1" thickBot="1">
      <c r="A174" s="23" t="s">
        <v>235</v>
      </c>
      <c r="B174" s="22"/>
      <c r="C174" s="22"/>
      <c r="D174" s="22"/>
      <c r="E174" s="22"/>
      <c r="F174" s="22"/>
      <c r="G174" s="22"/>
      <c r="H174" s="22"/>
    </row>
    <row r="175" spans="1:11" ht="30" customHeight="1">
      <c r="A175" s="24"/>
      <c r="B175" s="25" t="s">
        <v>88</v>
      </c>
      <c r="C175" s="26" t="s">
        <v>66</v>
      </c>
      <c r="D175" s="26" t="s">
        <v>128</v>
      </c>
      <c r="E175" s="26" t="s">
        <v>168</v>
      </c>
      <c r="F175" s="26" t="s">
        <v>169</v>
      </c>
      <c r="G175" s="26" t="s">
        <v>67</v>
      </c>
      <c r="H175" s="28" t="s">
        <v>89</v>
      </c>
      <c r="J175" s="41" t="s">
        <v>136</v>
      </c>
      <c r="K175" s="41" t="s">
        <v>137</v>
      </c>
    </row>
    <row r="176" spans="1:11" ht="24.95" customHeight="1">
      <c r="A176" s="29">
        <v>1</v>
      </c>
      <c r="B176" s="30"/>
      <c r="C176" s="30"/>
      <c r="D176" s="30"/>
      <c r="E176" s="155"/>
      <c r="F176" s="155"/>
      <c r="G176" s="155"/>
      <c r="H176" s="31"/>
      <c r="J176" s="36">
        <f>(COUNTA($E176))-(IF(OR($G176=1,$G176=3),1,0))</f>
        <v>0</v>
      </c>
      <c r="K176" s="36">
        <f>(COUNTA($F176))-(IF(OR($G176=2,$G176=3),1,0))</f>
        <v>0</v>
      </c>
    </row>
    <row r="177" spans="1:11" ht="24.95" customHeight="1">
      <c r="A177" s="29">
        <v>2</v>
      </c>
      <c r="B177" s="30"/>
      <c r="C177" s="30"/>
      <c r="D177" s="30"/>
      <c r="E177" s="155"/>
      <c r="F177" s="155"/>
      <c r="G177" s="155"/>
      <c r="H177" s="31"/>
      <c r="J177" s="36">
        <f t="shared" ref="J177:J185" si="22">(COUNTA($E177))-(IF(OR($G177=1,$G177=3),1,0))</f>
        <v>0</v>
      </c>
      <c r="K177" s="36">
        <f t="shared" ref="K177:K185" si="23">(COUNTA($F177))-(IF(OR($G177=2,$G177=3),1,0))</f>
        <v>0</v>
      </c>
    </row>
    <row r="178" spans="1:11" ht="24.95" customHeight="1">
      <c r="A178" s="29">
        <v>3</v>
      </c>
      <c r="B178" s="30"/>
      <c r="C178" s="30"/>
      <c r="D178" s="30"/>
      <c r="E178" s="155"/>
      <c r="F178" s="155"/>
      <c r="G178" s="155"/>
      <c r="H178" s="31"/>
      <c r="J178" s="36">
        <f t="shared" si="22"/>
        <v>0</v>
      </c>
      <c r="K178" s="36">
        <f t="shared" si="23"/>
        <v>0</v>
      </c>
    </row>
    <row r="179" spans="1:11" ht="24.95" customHeight="1">
      <c r="A179" s="29">
        <v>4</v>
      </c>
      <c r="B179" s="30"/>
      <c r="C179" s="30"/>
      <c r="D179" s="30"/>
      <c r="E179" s="155"/>
      <c r="F179" s="155"/>
      <c r="G179" s="155"/>
      <c r="H179" s="31"/>
      <c r="J179" s="36">
        <f t="shared" si="22"/>
        <v>0</v>
      </c>
      <c r="K179" s="36">
        <f t="shared" si="23"/>
        <v>0</v>
      </c>
    </row>
    <row r="180" spans="1:11" ht="24.95" customHeight="1">
      <c r="A180" s="29">
        <v>5</v>
      </c>
      <c r="B180" s="30"/>
      <c r="C180" s="30"/>
      <c r="D180" s="30"/>
      <c r="E180" s="155"/>
      <c r="F180" s="155"/>
      <c r="G180" s="155"/>
      <c r="H180" s="31"/>
      <c r="J180" s="36">
        <f t="shared" si="22"/>
        <v>0</v>
      </c>
      <c r="K180" s="36">
        <f t="shared" si="23"/>
        <v>0</v>
      </c>
    </row>
    <row r="181" spans="1:11" ht="24.95" customHeight="1">
      <c r="A181" s="29">
        <v>6</v>
      </c>
      <c r="B181" s="30"/>
      <c r="C181" s="30"/>
      <c r="D181" s="30"/>
      <c r="E181" s="155"/>
      <c r="F181" s="155"/>
      <c r="G181" s="155"/>
      <c r="H181" s="31"/>
      <c r="J181" s="36">
        <f t="shared" si="22"/>
        <v>0</v>
      </c>
      <c r="K181" s="36">
        <f t="shared" si="23"/>
        <v>0</v>
      </c>
    </row>
    <row r="182" spans="1:11" ht="24.95" customHeight="1">
      <c r="A182" s="29">
        <v>7</v>
      </c>
      <c r="B182" s="30"/>
      <c r="C182" s="30"/>
      <c r="D182" s="30"/>
      <c r="E182" s="155"/>
      <c r="F182" s="155"/>
      <c r="G182" s="155"/>
      <c r="H182" s="31"/>
      <c r="J182" s="36">
        <f t="shared" si="22"/>
        <v>0</v>
      </c>
      <c r="K182" s="36">
        <f t="shared" si="23"/>
        <v>0</v>
      </c>
    </row>
    <row r="183" spans="1:11" ht="24.95" customHeight="1">
      <c r="A183" s="29">
        <v>8</v>
      </c>
      <c r="B183" s="30"/>
      <c r="C183" s="30"/>
      <c r="D183" s="30"/>
      <c r="E183" s="155"/>
      <c r="F183" s="155"/>
      <c r="G183" s="155"/>
      <c r="H183" s="31"/>
      <c r="J183" s="36">
        <f t="shared" si="22"/>
        <v>0</v>
      </c>
      <c r="K183" s="36">
        <f t="shared" si="23"/>
        <v>0</v>
      </c>
    </row>
    <row r="184" spans="1:11" ht="24.95" customHeight="1">
      <c r="A184" s="29">
        <v>9</v>
      </c>
      <c r="B184" s="30"/>
      <c r="C184" s="30"/>
      <c r="D184" s="30"/>
      <c r="E184" s="155"/>
      <c r="F184" s="155"/>
      <c r="G184" s="155"/>
      <c r="H184" s="31"/>
      <c r="J184" s="36">
        <f t="shared" si="22"/>
        <v>0</v>
      </c>
      <c r="K184" s="36">
        <f t="shared" si="23"/>
        <v>0</v>
      </c>
    </row>
    <row r="185" spans="1:11" ht="24.95" customHeight="1" thickBot="1">
      <c r="A185" s="32">
        <v>10</v>
      </c>
      <c r="B185" s="33"/>
      <c r="C185" s="33"/>
      <c r="D185" s="33"/>
      <c r="E185" s="155"/>
      <c r="F185" s="155"/>
      <c r="G185" s="173"/>
      <c r="H185" s="34"/>
      <c r="J185" s="36">
        <f t="shared" si="22"/>
        <v>0</v>
      </c>
      <c r="K185" s="36">
        <f t="shared" si="23"/>
        <v>0</v>
      </c>
    </row>
    <row r="186" spans="1:11" ht="24.95" customHeight="1" thickBot="1">
      <c r="A186" s="23"/>
      <c r="B186" s="22"/>
      <c r="C186" s="47" t="s">
        <v>75</v>
      </c>
      <c r="D186" s="48"/>
      <c r="E186" s="44">
        <f>4000*$J186</f>
        <v>0</v>
      </c>
      <c r="F186" s="45">
        <f>4000*$K186</f>
        <v>0</v>
      </c>
      <c r="G186" s="22"/>
      <c r="H186" s="35"/>
      <c r="J186" s="37">
        <f>SUM(J176:J185)</f>
        <v>0</v>
      </c>
      <c r="K186" s="37">
        <f>SUM(K176:K185)</f>
        <v>0</v>
      </c>
    </row>
    <row r="187" spans="1:11" ht="24.95" customHeight="1">
      <c r="A187" s="23"/>
      <c r="B187" s="22" t="s">
        <v>132</v>
      </c>
      <c r="C187" s="22"/>
      <c r="D187" s="22"/>
      <c r="E187" s="22"/>
      <c r="F187" s="22"/>
      <c r="G187" s="22"/>
      <c r="H187" s="35"/>
      <c r="J187" s="36">
        <f>COUNTA($E176:$E185)</f>
        <v>0</v>
      </c>
      <c r="K187" s="36">
        <f>COUNTA($F176:$F185)</f>
        <v>0</v>
      </c>
    </row>
    <row r="188" spans="1:11" ht="24.95" customHeight="1">
      <c r="A188" s="23"/>
      <c r="B188" s="22" t="s">
        <v>138</v>
      </c>
      <c r="C188" s="22"/>
      <c r="D188" s="22"/>
      <c r="E188" s="22"/>
      <c r="F188" s="22"/>
      <c r="G188" s="22"/>
      <c r="H188" s="35"/>
    </row>
    <row r="189" spans="1:11" ht="24.95" customHeight="1" thickBot="1">
      <c r="A189" s="23" t="s">
        <v>238</v>
      </c>
      <c r="B189" s="22"/>
      <c r="C189" s="22"/>
      <c r="D189" s="22"/>
      <c r="E189" s="22"/>
      <c r="F189" s="22"/>
      <c r="G189" s="22"/>
      <c r="H189" s="22"/>
    </row>
    <row r="190" spans="1:11" ht="30" customHeight="1">
      <c r="A190" s="24"/>
      <c r="B190" s="25" t="s">
        <v>88</v>
      </c>
      <c r="C190" s="26" t="s">
        <v>66</v>
      </c>
      <c r="D190" s="27" t="s">
        <v>65</v>
      </c>
      <c r="E190" s="26" t="s">
        <v>170</v>
      </c>
      <c r="F190" s="26" t="s">
        <v>171</v>
      </c>
      <c r="G190" s="26" t="s">
        <v>67</v>
      </c>
      <c r="H190" s="28" t="s">
        <v>89</v>
      </c>
      <c r="J190" s="41" t="s">
        <v>136</v>
      </c>
      <c r="K190" s="41" t="s">
        <v>137</v>
      </c>
    </row>
    <row r="191" spans="1:11" ht="24.95" customHeight="1">
      <c r="A191" s="29">
        <v>1</v>
      </c>
      <c r="B191" s="30"/>
      <c r="C191" s="30"/>
      <c r="D191" s="30"/>
      <c r="E191" s="155"/>
      <c r="F191" s="155"/>
      <c r="G191" s="155"/>
      <c r="H191" s="31"/>
      <c r="J191" s="36">
        <f>(COUNTA($E191))-(IF(OR($G191=1,$G191=3),1,0))</f>
        <v>0</v>
      </c>
      <c r="K191" s="36">
        <f>(COUNTA($F191))-(IF(OR($G191=2,$G191=3),1,0))</f>
        <v>0</v>
      </c>
    </row>
    <row r="192" spans="1:11" ht="24.95" customHeight="1">
      <c r="A192" s="29">
        <v>2</v>
      </c>
      <c r="B192" s="30"/>
      <c r="C192" s="30"/>
      <c r="D192" s="30"/>
      <c r="E192" s="155"/>
      <c r="F192" s="155"/>
      <c r="G192" s="155"/>
      <c r="H192" s="31"/>
      <c r="J192" s="36">
        <f t="shared" ref="J192:J200" si="24">(COUNTA($E192))-(IF(OR($G192=1,$G192=3),1,0))</f>
        <v>0</v>
      </c>
      <c r="K192" s="36">
        <f t="shared" ref="K192:K200" si="25">(COUNTA($F192))-(IF(OR($G192=2,$G192=3),1,0))</f>
        <v>0</v>
      </c>
    </row>
    <row r="193" spans="1:11" ht="24.95" customHeight="1">
      <c r="A193" s="29">
        <v>3</v>
      </c>
      <c r="B193" s="30"/>
      <c r="C193" s="30"/>
      <c r="D193" s="30"/>
      <c r="E193" s="155"/>
      <c r="F193" s="155"/>
      <c r="G193" s="155"/>
      <c r="H193" s="31"/>
      <c r="J193" s="36">
        <f t="shared" si="24"/>
        <v>0</v>
      </c>
      <c r="K193" s="36">
        <f t="shared" si="25"/>
        <v>0</v>
      </c>
    </row>
    <row r="194" spans="1:11" ht="24.95" customHeight="1">
      <c r="A194" s="29">
        <v>4</v>
      </c>
      <c r="B194" s="30"/>
      <c r="C194" s="30"/>
      <c r="D194" s="30"/>
      <c r="E194" s="155"/>
      <c r="F194" s="155"/>
      <c r="G194" s="155"/>
      <c r="H194" s="31"/>
      <c r="J194" s="36">
        <f t="shared" si="24"/>
        <v>0</v>
      </c>
      <c r="K194" s="36">
        <f t="shared" si="25"/>
        <v>0</v>
      </c>
    </row>
    <row r="195" spans="1:11" ht="24.95" customHeight="1">
      <c r="A195" s="29">
        <v>5</v>
      </c>
      <c r="B195" s="30"/>
      <c r="C195" s="30"/>
      <c r="D195" s="30"/>
      <c r="E195" s="155"/>
      <c r="F195" s="155"/>
      <c r="G195" s="155"/>
      <c r="H195" s="31"/>
      <c r="J195" s="36">
        <f t="shared" si="24"/>
        <v>0</v>
      </c>
      <c r="K195" s="36">
        <f t="shared" si="25"/>
        <v>0</v>
      </c>
    </row>
    <row r="196" spans="1:11" ht="24.95" customHeight="1">
      <c r="A196" s="29">
        <v>6</v>
      </c>
      <c r="B196" s="30"/>
      <c r="C196" s="30"/>
      <c r="D196" s="30"/>
      <c r="E196" s="155"/>
      <c r="F196" s="155"/>
      <c r="G196" s="155"/>
      <c r="H196" s="31"/>
      <c r="J196" s="36">
        <f t="shared" si="24"/>
        <v>0</v>
      </c>
      <c r="K196" s="36">
        <f t="shared" si="25"/>
        <v>0</v>
      </c>
    </row>
    <row r="197" spans="1:11" ht="24.95" customHeight="1">
      <c r="A197" s="29">
        <v>7</v>
      </c>
      <c r="B197" s="30"/>
      <c r="C197" s="30"/>
      <c r="D197" s="30"/>
      <c r="E197" s="155"/>
      <c r="F197" s="155"/>
      <c r="G197" s="155"/>
      <c r="H197" s="31"/>
      <c r="J197" s="36">
        <f t="shared" si="24"/>
        <v>0</v>
      </c>
      <c r="K197" s="36">
        <f t="shared" si="25"/>
        <v>0</v>
      </c>
    </row>
    <row r="198" spans="1:11" ht="24.95" customHeight="1">
      <c r="A198" s="29">
        <v>8</v>
      </c>
      <c r="B198" s="30"/>
      <c r="C198" s="30"/>
      <c r="D198" s="30"/>
      <c r="E198" s="155"/>
      <c r="F198" s="155"/>
      <c r="G198" s="155"/>
      <c r="H198" s="31"/>
      <c r="J198" s="36">
        <f t="shared" si="24"/>
        <v>0</v>
      </c>
      <c r="K198" s="36">
        <f t="shared" si="25"/>
        <v>0</v>
      </c>
    </row>
    <row r="199" spans="1:11" ht="24.95" customHeight="1">
      <c r="A199" s="29">
        <v>9</v>
      </c>
      <c r="B199" s="30"/>
      <c r="C199" s="30"/>
      <c r="D199" s="30"/>
      <c r="E199" s="155"/>
      <c r="F199" s="155"/>
      <c r="G199" s="155"/>
      <c r="H199" s="31"/>
      <c r="J199" s="36">
        <f t="shared" si="24"/>
        <v>0</v>
      </c>
      <c r="K199" s="36">
        <f t="shared" si="25"/>
        <v>0</v>
      </c>
    </row>
    <row r="200" spans="1:11" ht="24.95" customHeight="1" thickBot="1">
      <c r="A200" s="32">
        <v>10</v>
      </c>
      <c r="B200" s="33"/>
      <c r="C200" s="33"/>
      <c r="D200" s="33"/>
      <c r="E200" s="155"/>
      <c r="F200" s="155"/>
      <c r="G200" s="173"/>
      <c r="H200" s="34"/>
      <c r="J200" s="36">
        <f t="shared" si="24"/>
        <v>0</v>
      </c>
      <c r="K200" s="36">
        <f t="shared" si="25"/>
        <v>0</v>
      </c>
    </row>
    <row r="201" spans="1:11" ht="24.95" customHeight="1" thickBot="1">
      <c r="A201" s="23"/>
      <c r="B201" s="22"/>
      <c r="C201" s="47" t="s">
        <v>75</v>
      </c>
      <c r="D201" s="48"/>
      <c r="E201" s="44">
        <f>4000*$J201</f>
        <v>0</v>
      </c>
      <c r="F201" s="45">
        <f>4000*$K201</f>
        <v>0</v>
      </c>
      <c r="G201" s="22"/>
      <c r="H201" s="35"/>
      <c r="J201" s="37">
        <f>SUM(J191:J200)</f>
        <v>0</v>
      </c>
      <c r="K201" s="37">
        <f>SUM(K191:K200)</f>
        <v>0</v>
      </c>
    </row>
    <row r="202" spans="1:11" ht="24.95" customHeight="1">
      <c r="A202" s="23"/>
      <c r="B202" s="22" t="s">
        <v>132</v>
      </c>
      <c r="C202" s="22"/>
      <c r="D202" s="22"/>
      <c r="E202" s="22"/>
      <c r="F202" s="22"/>
      <c r="G202" s="22"/>
      <c r="H202" s="35"/>
      <c r="J202" s="36">
        <f>COUNTA($E191:$E200)</f>
        <v>0</v>
      </c>
      <c r="K202" s="36">
        <f>COUNTA($F191:$F200)</f>
        <v>0</v>
      </c>
    </row>
    <row r="203" spans="1:11" ht="24.95" customHeight="1">
      <c r="A203" s="23"/>
      <c r="B203" s="22" t="s">
        <v>138</v>
      </c>
      <c r="C203" s="22"/>
      <c r="D203" s="22"/>
      <c r="E203" s="22"/>
      <c r="F203" s="22"/>
      <c r="G203" s="22"/>
      <c r="H203" s="35"/>
    </row>
    <row r="204" spans="1:11" ht="24.95" customHeight="1">
      <c r="A204" s="23"/>
      <c r="B204" s="22"/>
      <c r="C204" s="22"/>
      <c r="D204" s="22"/>
      <c r="E204" s="22"/>
      <c r="F204" s="22"/>
      <c r="G204" s="22"/>
      <c r="H204" s="35"/>
    </row>
    <row r="205" spans="1:11" ht="24.95" customHeight="1" thickBot="1">
      <c r="A205" s="23" t="s">
        <v>239</v>
      </c>
      <c r="B205" s="22"/>
      <c r="C205" s="22"/>
      <c r="D205" s="22"/>
      <c r="E205" s="22"/>
      <c r="F205" s="22"/>
      <c r="G205" s="22"/>
      <c r="H205" s="22"/>
    </row>
    <row r="206" spans="1:11" ht="30" customHeight="1">
      <c r="A206" s="24"/>
      <c r="B206" s="25" t="s">
        <v>88</v>
      </c>
      <c r="C206" s="26" t="s">
        <v>66</v>
      </c>
      <c r="D206" s="27" t="s">
        <v>65</v>
      </c>
      <c r="E206" s="26" t="s">
        <v>172</v>
      </c>
      <c r="F206" s="26" t="s">
        <v>171</v>
      </c>
      <c r="G206" s="26" t="s">
        <v>67</v>
      </c>
      <c r="H206" s="28" t="s">
        <v>89</v>
      </c>
      <c r="J206" s="41" t="s">
        <v>136</v>
      </c>
      <c r="K206" s="41" t="s">
        <v>137</v>
      </c>
    </row>
    <row r="207" spans="1:11" ht="24.95" customHeight="1">
      <c r="A207" s="29">
        <v>1</v>
      </c>
      <c r="B207" s="30"/>
      <c r="C207" s="30"/>
      <c r="D207" s="30"/>
      <c r="E207" s="155"/>
      <c r="F207" s="155"/>
      <c r="G207" s="155"/>
      <c r="H207" s="31"/>
      <c r="J207" s="36">
        <f>(COUNTA($E207))-(IF(OR($G207=1,$G207=3),1,0))</f>
        <v>0</v>
      </c>
      <c r="K207" s="36">
        <f>(COUNTA($F207))-(IF(OR($G207=2,$G207=3),1,0))</f>
        <v>0</v>
      </c>
    </row>
    <row r="208" spans="1:11" ht="24.95" customHeight="1">
      <c r="A208" s="29">
        <v>2</v>
      </c>
      <c r="B208" s="30"/>
      <c r="C208" s="30"/>
      <c r="D208" s="30"/>
      <c r="E208" s="155"/>
      <c r="F208" s="155"/>
      <c r="G208" s="155"/>
      <c r="H208" s="31"/>
      <c r="J208" s="36">
        <f t="shared" ref="J208:J216" si="26">(COUNTA($E208))-(IF(OR($G208=1,$G208=3),1,0))</f>
        <v>0</v>
      </c>
      <c r="K208" s="36">
        <f t="shared" ref="K208:K216" si="27">(COUNTA($F208))-(IF(OR($G208=2,$G208=3),1,0))</f>
        <v>0</v>
      </c>
    </row>
    <row r="209" spans="1:11" ht="24.95" customHeight="1">
      <c r="A209" s="29">
        <v>3</v>
      </c>
      <c r="B209" s="30"/>
      <c r="C209" s="30"/>
      <c r="D209" s="30"/>
      <c r="E209" s="155"/>
      <c r="F209" s="155"/>
      <c r="G209" s="155"/>
      <c r="H209" s="31"/>
      <c r="J209" s="36">
        <f t="shared" si="26"/>
        <v>0</v>
      </c>
      <c r="K209" s="36">
        <f t="shared" si="27"/>
        <v>0</v>
      </c>
    </row>
    <row r="210" spans="1:11" ht="24.95" customHeight="1">
      <c r="A210" s="29">
        <v>4</v>
      </c>
      <c r="B210" s="30"/>
      <c r="C210" s="30"/>
      <c r="D210" s="30"/>
      <c r="E210" s="155"/>
      <c r="F210" s="155"/>
      <c r="G210" s="155"/>
      <c r="H210" s="31"/>
      <c r="J210" s="36">
        <f t="shared" si="26"/>
        <v>0</v>
      </c>
      <c r="K210" s="36">
        <f t="shared" si="27"/>
        <v>0</v>
      </c>
    </row>
    <row r="211" spans="1:11" ht="24.95" customHeight="1">
      <c r="A211" s="29">
        <v>5</v>
      </c>
      <c r="B211" s="30"/>
      <c r="C211" s="30"/>
      <c r="D211" s="30"/>
      <c r="E211" s="155"/>
      <c r="F211" s="155"/>
      <c r="G211" s="155"/>
      <c r="H211" s="31"/>
      <c r="J211" s="36">
        <f t="shared" si="26"/>
        <v>0</v>
      </c>
      <c r="K211" s="36">
        <f t="shared" si="27"/>
        <v>0</v>
      </c>
    </row>
    <row r="212" spans="1:11" ht="24.95" customHeight="1">
      <c r="A212" s="29">
        <v>6</v>
      </c>
      <c r="B212" s="30"/>
      <c r="C212" s="30"/>
      <c r="D212" s="30"/>
      <c r="E212" s="155"/>
      <c r="F212" s="155"/>
      <c r="G212" s="155"/>
      <c r="H212" s="31"/>
      <c r="J212" s="36">
        <f t="shared" si="26"/>
        <v>0</v>
      </c>
      <c r="K212" s="36">
        <f t="shared" si="27"/>
        <v>0</v>
      </c>
    </row>
    <row r="213" spans="1:11" ht="24.95" customHeight="1">
      <c r="A213" s="29">
        <v>7</v>
      </c>
      <c r="B213" s="30"/>
      <c r="C213" s="30"/>
      <c r="D213" s="30"/>
      <c r="E213" s="155"/>
      <c r="F213" s="155"/>
      <c r="G213" s="155"/>
      <c r="H213" s="31"/>
      <c r="J213" s="36">
        <f t="shared" si="26"/>
        <v>0</v>
      </c>
      <c r="K213" s="36">
        <f t="shared" si="27"/>
        <v>0</v>
      </c>
    </row>
    <row r="214" spans="1:11" ht="24.95" customHeight="1">
      <c r="A214" s="29">
        <v>8</v>
      </c>
      <c r="B214" s="30"/>
      <c r="C214" s="30"/>
      <c r="D214" s="30"/>
      <c r="E214" s="155"/>
      <c r="F214" s="155"/>
      <c r="G214" s="155"/>
      <c r="H214" s="31"/>
      <c r="J214" s="36">
        <f t="shared" si="26"/>
        <v>0</v>
      </c>
      <c r="K214" s="36">
        <f t="shared" si="27"/>
        <v>0</v>
      </c>
    </row>
    <row r="215" spans="1:11" ht="24.95" customHeight="1">
      <c r="A215" s="29">
        <v>9</v>
      </c>
      <c r="B215" s="30"/>
      <c r="C215" s="30"/>
      <c r="D215" s="30"/>
      <c r="E215" s="155"/>
      <c r="F215" s="155"/>
      <c r="G215" s="155"/>
      <c r="H215" s="31"/>
      <c r="J215" s="36">
        <f t="shared" si="26"/>
        <v>0</v>
      </c>
      <c r="K215" s="36">
        <f t="shared" si="27"/>
        <v>0</v>
      </c>
    </row>
    <row r="216" spans="1:11" ht="24.95" customHeight="1" thickBot="1">
      <c r="A216" s="32">
        <v>10</v>
      </c>
      <c r="B216" s="33"/>
      <c r="C216" s="33"/>
      <c r="D216" s="33"/>
      <c r="E216" s="155"/>
      <c r="F216" s="155"/>
      <c r="G216" s="173"/>
      <c r="H216" s="34"/>
      <c r="J216" s="36">
        <f t="shared" si="26"/>
        <v>0</v>
      </c>
      <c r="K216" s="36">
        <f t="shared" si="27"/>
        <v>0</v>
      </c>
    </row>
    <row r="217" spans="1:11" ht="24.95" customHeight="1" thickBot="1">
      <c r="A217" s="23"/>
      <c r="B217" s="22"/>
      <c r="C217" s="47" t="s">
        <v>75</v>
      </c>
      <c r="D217" s="48"/>
      <c r="E217" s="44">
        <f>4000*$J217</f>
        <v>0</v>
      </c>
      <c r="F217" s="45">
        <f>4000*$K217</f>
        <v>0</v>
      </c>
      <c r="G217" s="22"/>
      <c r="H217" s="35"/>
      <c r="J217" s="37">
        <f>SUM(J207:J216)</f>
        <v>0</v>
      </c>
      <c r="K217" s="37">
        <f>SUM(K207:K216)</f>
        <v>0</v>
      </c>
    </row>
    <row r="218" spans="1:11" ht="24.95" customHeight="1">
      <c r="A218" s="23"/>
      <c r="B218" s="22" t="s">
        <v>132</v>
      </c>
      <c r="C218" s="22"/>
      <c r="D218" s="22"/>
      <c r="E218" s="22"/>
      <c r="F218" s="22"/>
      <c r="G218" s="22"/>
      <c r="H218" s="35"/>
      <c r="J218" s="36">
        <f>COUNTA($E207:$E216)</f>
        <v>0</v>
      </c>
      <c r="K218" s="36">
        <f>COUNTA($F207:$F216)</f>
        <v>0</v>
      </c>
    </row>
    <row r="219" spans="1:11" ht="24.95" customHeight="1">
      <c r="A219" s="23"/>
      <c r="B219" s="22" t="s">
        <v>138</v>
      </c>
      <c r="C219" s="22"/>
      <c r="D219" s="22"/>
      <c r="E219" s="22"/>
      <c r="F219" s="22"/>
      <c r="G219" s="22"/>
      <c r="H219" s="35"/>
    </row>
    <row r="220" spans="1:11" ht="24.95" customHeight="1" thickBot="1">
      <c r="A220" s="23" t="s">
        <v>240</v>
      </c>
      <c r="B220" s="22"/>
      <c r="C220" s="22"/>
      <c r="D220" s="22"/>
      <c r="E220" s="22"/>
      <c r="F220" s="22"/>
      <c r="G220" s="22"/>
      <c r="H220" s="22"/>
    </row>
    <row r="221" spans="1:11" ht="30" customHeight="1">
      <c r="A221" s="24"/>
      <c r="B221" s="25" t="s">
        <v>88</v>
      </c>
      <c r="C221" s="26" t="s">
        <v>66</v>
      </c>
      <c r="D221" s="27" t="s">
        <v>65</v>
      </c>
      <c r="E221" s="26" t="s">
        <v>173</v>
      </c>
      <c r="F221" s="26" t="s">
        <v>174</v>
      </c>
      <c r="G221" s="26" t="s">
        <v>67</v>
      </c>
      <c r="H221" s="28" t="s">
        <v>89</v>
      </c>
      <c r="J221" s="41" t="s">
        <v>136</v>
      </c>
      <c r="K221" s="41" t="s">
        <v>137</v>
      </c>
    </row>
    <row r="222" spans="1:11" ht="24.95" customHeight="1">
      <c r="A222" s="29">
        <v>1</v>
      </c>
      <c r="B222" s="30"/>
      <c r="C222" s="30"/>
      <c r="D222" s="30"/>
      <c r="E222" s="155"/>
      <c r="F222" s="155"/>
      <c r="G222" s="155"/>
      <c r="H222" s="31"/>
      <c r="J222" s="36">
        <f>(COUNTA($E222))-(IF(OR($G222=1,$G222=3),1,0))</f>
        <v>0</v>
      </c>
      <c r="K222" s="36">
        <f>(COUNTA($F222))-(IF(OR($G222=2,$G222=3),1,0))</f>
        <v>0</v>
      </c>
    </row>
    <row r="223" spans="1:11" ht="24.95" customHeight="1">
      <c r="A223" s="29">
        <v>2</v>
      </c>
      <c r="B223" s="30"/>
      <c r="C223" s="30"/>
      <c r="D223" s="30"/>
      <c r="E223" s="155"/>
      <c r="F223" s="155"/>
      <c r="G223" s="155"/>
      <c r="H223" s="31"/>
      <c r="J223" s="36">
        <f t="shared" ref="J223:J231" si="28">(COUNTA($E223))-(IF(OR($G223=1,$G223=3),1,0))</f>
        <v>0</v>
      </c>
      <c r="K223" s="36">
        <f t="shared" ref="K223:K231" si="29">(COUNTA($F223))-(IF(OR($G223=2,$G223=3),1,0))</f>
        <v>0</v>
      </c>
    </row>
    <row r="224" spans="1:11" ht="24.95" customHeight="1">
      <c r="A224" s="29">
        <v>3</v>
      </c>
      <c r="B224" s="30"/>
      <c r="C224" s="30"/>
      <c r="D224" s="30"/>
      <c r="E224" s="155"/>
      <c r="F224" s="155"/>
      <c r="G224" s="155"/>
      <c r="H224" s="31"/>
      <c r="J224" s="36">
        <f t="shared" si="28"/>
        <v>0</v>
      </c>
      <c r="K224" s="36">
        <f t="shared" si="29"/>
        <v>0</v>
      </c>
    </row>
    <row r="225" spans="1:11" ht="24.95" customHeight="1">
      <c r="A225" s="29">
        <v>4</v>
      </c>
      <c r="B225" s="30"/>
      <c r="C225" s="30"/>
      <c r="D225" s="30"/>
      <c r="E225" s="155"/>
      <c r="F225" s="155"/>
      <c r="G225" s="155"/>
      <c r="H225" s="31"/>
      <c r="J225" s="36">
        <f t="shared" si="28"/>
        <v>0</v>
      </c>
      <c r="K225" s="36">
        <f t="shared" si="29"/>
        <v>0</v>
      </c>
    </row>
    <row r="226" spans="1:11" ht="24.95" customHeight="1">
      <c r="A226" s="29">
        <v>5</v>
      </c>
      <c r="B226" s="30"/>
      <c r="C226" s="30"/>
      <c r="D226" s="30"/>
      <c r="E226" s="155"/>
      <c r="F226" s="155"/>
      <c r="G226" s="155"/>
      <c r="H226" s="31"/>
      <c r="J226" s="36">
        <f t="shared" si="28"/>
        <v>0</v>
      </c>
      <c r="K226" s="36">
        <f t="shared" si="29"/>
        <v>0</v>
      </c>
    </row>
    <row r="227" spans="1:11" ht="24.95" customHeight="1">
      <c r="A227" s="29">
        <v>6</v>
      </c>
      <c r="B227" s="30"/>
      <c r="C227" s="30"/>
      <c r="D227" s="30"/>
      <c r="E227" s="155"/>
      <c r="F227" s="155"/>
      <c r="G227" s="155"/>
      <c r="H227" s="31"/>
      <c r="J227" s="36">
        <f t="shared" si="28"/>
        <v>0</v>
      </c>
      <c r="K227" s="36">
        <f t="shared" si="29"/>
        <v>0</v>
      </c>
    </row>
    <row r="228" spans="1:11" ht="24.95" customHeight="1">
      <c r="A228" s="29">
        <v>7</v>
      </c>
      <c r="B228" s="30"/>
      <c r="C228" s="30"/>
      <c r="D228" s="30"/>
      <c r="E228" s="155"/>
      <c r="F228" s="155"/>
      <c r="G228" s="155"/>
      <c r="H228" s="31"/>
      <c r="J228" s="36">
        <f t="shared" si="28"/>
        <v>0</v>
      </c>
      <c r="K228" s="36">
        <f t="shared" si="29"/>
        <v>0</v>
      </c>
    </row>
    <row r="229" spans="1:11" ht="24.95" customHeight="1">
      <c r="A229" s="29">
        <v>8</v>
      </c>
      <c r="B229" s="30"/>
      <c r="C229" s="30"/>
      <c r="D229" s="30"/>
      <c r="E229" s="155"/>
      <c r="F229" s="155"/>
      <c r="G229" s="155"/>
      <c r="H229" s="31"/>
      <c r="J229" s="36">
        <f t="shared" si="28"/>
        <v>0</v>
      </c>
      <c r="K229" s="36">
        <f t="shared" si="29"/>
        <v>0</v>
      </c>
    </row>
    <row r="230" spans="1:11" ht="24.95" customHeight="1">
      <c r="A230" s="29">
        <v>9</v>
      </c>
      <c r="B230" s="30"/>
      <c r="C230" s="30"/>
      <c r="D230" s="30"/>
      <c r="E230" s="155"/>
      <c r="F230" s="155"/>
      <c r="G230" s="155"/>
      <c r="H230" s="31"/>
      <c r="J230" s="36">
        <f t="shared" si="28"/>
        <v>0</v>
      </c>
      <c r="K230" s="36">
        <f t="shared" si="29"/>
        <v>0</v>
      </c>
    </row>
    <row r="231" spans="1:11" ht="24.95" customHeight="1" thickBot="1">
      <c r="A231" s="32">
        <v>10</v>
      </c>
      <c r="B231" s="33"/>
      <c r="C231" s="33"/>
      <c r="D231" s="33"/>
      <c r="E231" s="155"/>
      <c r="F231" s="155"/>
      <c r="G231" s="173"/>
      <c r="H231" s="34"/>
      <c r="J231" s="36">
        <f t="shared" si="28"/>
        <v>0</v>
      </c>
      <c r="K231" s="36">
        <f t="shared" si="29"/>
        <v>0</v>
      </c>
    </row>
    <row r="232" spans="1:11" ht="24.95" customHeight="1" thickBot="1">
      <c r="A232" s="23"/>
      <c r="B232" s="22"/>
      <c r="C232" s="47" t="s">
        <v>75</v>
      </c>
      <c r="D232" s="48"/>
      <c r="E232" s="44">
        <f>4000*$J232</f>
        <v>0</v>
      </c>
      <c r="F232" s="45">
        <f>4000*$K232</f>
        <v>0</v>
      </c>
      <c r="G232" s="22"/>
      <c r="H232" s="35"/>
      <c r="J232" s="37">
        <f>SUM(J222:J231)</f>
        <v>0</v>
      </c>
      <c r="K232" s="37">
        <f>SUM(K222:K231)</f>
        <v>0</v>
      </c>
    </row>
    <row r="233" spans="1:11" ht="24.95" customHeight="1">
      <c r="A233" s="23"/>
      <c r="B233" s="22" t="s">
        <v>132</v>
      </c>
      <c r="C233" s="22"/>
      <c r="D233" s="22"/>
      <c r="E233" s="22"/>
      <c r="F233" s="22"/>
      <c r="G233" s="22"/>
      <c r="H233" s="35"/>
      <c r="J233" s="36">
        <f>COUNTA($E222:$E231)</f>
        <v>0</v>
      </c>
      <c r="K233" s="36">
        <f>COUNTA($F222:$F231)</f>
        <v>0</v>
      </c>
    </row>
    <row r="234" spans="1:11" ht="24.95" customHeight="1">
      <c r="A234" s="23"/>
      <c r="B234" s="22" t="s">
        <v>138</v>
      </c>
      <c r="C234" s="22"/>
      <c r="D234" s="22"/>
      <c r="E234" s="22"/>
      <c r="F234" s="22"/>
      <c r="G234" s="22"/>
      <c r="H234" s="35"/>
    </row>
    <row r="235" spans="1:11" ht="24.95" customHeight="1">
      <c r="A235" s="23"/>
      <c r="B235" s="22"/>
      <c r="C235" s="22"/>
      <c r="D235" s="22"/>
      <c r="E235" s="22"/>
      <c r="F235" s="22"/>
      <c r="G235" s="22"/>
      <c r="H235" s="35"/>
    </row>
    <row r="236" spans="1:11" ht="24.95" customHeight="1" thickBot="1">
      <c r="A236" s="23" t="s">
        <v>241</v>
      </c>
      <c r="B236" s="22"/>
      <c r="C236" s="22"/>
      <c r="D236" s="22"/>
      <c r="E236" s="22"/>
      <c r="F236" s="22"/>
      <c r="G236" s="22"/>
      <c r="H236" s="22"/>
    </row>
    <row r="237" spans="1:11" ht="30" customHeight="1">
      <c r="A237" s="24"/>
      <c r="B237" s="25" t="s">
        <v>88</v>
      </c>
      <c r="C237" s="26" t="s">
        <v>66</v>
      </c>
      <c r="D237" s="27" t="s">
        <v>65</v>
      </c>
      <c r="E237" s="26" t="s">
        <v>175</v>
      </c>
      <c r="F237" s="26" t="s">
        <v>174</v>
      </c>
      <c r="G237" s="26" t="s">
        <v>67</v>
      </c>
      <c r="H237" s="28" t="s">
        <v>89</v>
      </c>
      <c r="J237" s="41" t="s">
        <v>136</v>
      </c>
      <c r="K237" s="41" t="s">
        <v>137</v>
      </c>
    </row>
    <row r="238" spans="1:11" ht="24.95" customHeight="1">
      <c r="A238" s="29">
        <v>1</v>
      </c>
      <c r="B238" s="30"/>
      <c r="C238" s="30"/>
      <c r="D238" s="30"/>
      <c r="E238" s="155"/>
      <c r="F238" s="155"/>
      <c r="G238" s="155"/>
      <c r="H238" s="31"/>
      <c r="J238" s="36">
        <f>(COUNTA($E238))-(IF(OR($G238=1,$G238=3),1,0))</f>
        <v>0</v>
      </c>
      <c r="K238" s="36">
        <f>(COUNTA($F238))-(IF(OR($G238=2,$G238=3),1,0))</f>
        <v>0</v>
      </c>
    </row>
    <row r="239" spans="1:11" ht="24.95" customHeight="1">
      <c r="A239" s="29">
        <v>2</v>
      </c>
      <c r="B239" s="30"/>
      <c r="C239" s="30"/>
      <c r="D239" s="30"/>
      <c r="E239" s="155"/>
      <c r="F239" s="155"/>
      <c r="G239" s="155"/>
      <c r="H239" s="31"/>
      <c r="J239" s="36">
        <f t="shared" ref="J239:J247" si="30">(COUNTA($E239))-(IF(OR($G239=1,$G239=3),1,0))</f>
        <v>0</v>
      </c>
      <c r="K239" s="36">
        <f t="shared" ref="K239:K247" si="31">(COUNTA($F239))-(IF(OR($G239=2,$G239=3),1,0))</f>
        <v>0</v>
      </c>
    </row>
    <row r="240" spans="1:11" ht="24.95" customHeight="1">
      <c r="A240" s="29">
        <v>3</v>
      </c>
      <c r="B240" s="30"/>
      <c r="C240" s="30"/>
      <c r="D240" s="30"/>
      <c r="E240" s="155"/>
      <c r="F240" s="155"/>
      <c r="G240" s="155"/>
      <c r="H240" s="31"/>
      <c r="J240" s="36">
        <f t="shared" si="30"/>
        <v>0</v>
      </c>
      <c r="K240" s="36">
        <f t="shared" si="31"/>
        <v>0</v>
      </c>
    </row>
    <row r="241" spans="1:11" ht="24.95" customHeight="1">
      <c r="A241" s="29">
        <v>4</v>
      </c>
      <c r="B241" s="30"/>
      <c r="C241" s="30"/>
      <c r="D241" s="30"/>
      <c r="E241" s="155"/>
      <c r="F241" s="155"/>
      <c r="G241" s="155"/>
      <c r="H241" s="31"/>
      <c r="J241" s="36">
        <f t="shared" si="30"/>
        <v>0</v>
      </c>
      <c r="K241" s="36">
        <f t="shared" si="31"/>
        <v>0</v>
      </c>
    </row>
    <row r="242" spans="1:11" ht="24.95" customHeight="1">
      <c r="A242" s="29">
        <v>5</v>
      </c>
      <c r="B242" s="30"/>
      <c r="C242" s="30"/>
      <c r="D242" s="30"/>
      <c r="E242" s="155"/>
      <c r="F242" s="155"/>
      <c r="G242" s="155"/>
      <c r="H242" s="31"/>
      <c r="J242" s="36">
        <f t="shared" si="30"/>
        <v>0</v>
      </c>
      <c r="K242" s="36">
        <f t="shared" si="31"/>
        <v>0</v>
      </c>
    </row>
    <row r="243" spans="1:11" ht="24.95" customHeight="1">
      <c r="A243" s="29">
        <v>6</v>
      </c>
      <c r="B243" s="30"/>
      <c r="C243" s="30"/>
      <c r="D243" s="30"/>
      <c r="E243" s="155"/>
      <c r="F243" s="155"/>
      <c r="G243" s="155"/>
      <c r="H243" s="31"/>
      <c r="J243" s="36">
        <f t="shared" si="30"/>
        <v>0</v>
      </c>
      <c r="K243" s="36">
        <f t="shared" si="31"/>
        <v>0</v>
      </c>
    </row>
    <row r="244" spans="1:11" ht="24.95" customHeight="1">
      <c r="A244" s="29">
        <v>7</v>
      </c>
      <c r="B244" s="30"/>
      <c r="C244" s="30"/>
      <c r="D244" s="30"/>
      <c r="E244" s="155"/>
      <c r="F244" s="155"/>
      <c r="G244" s="155"/>
      <c r="H244" s="31"/>
      <c r="J244" s="36">
        <f t="shared" si="30"/>
        <v>0</v>
      </c>
      <c r="K244" s="36">
        <f t="shared" si="31"/>
        <v>0</v>
      </c>
    </row>
    <row r="245" spans="1:11" ht="24.95" customHeight="1">
      <c r="A245" s="29">
        <v>8</v>
      </c>
      <c r="B245" s="30"/>
      <c r="C245" s="30"/>
      <c r="D245" s="30"/>
      <c r="E245" s="155"/>
      <c r="F245" s="155"/>
      <c r="G245" s="155"/>
      <c r="H245" s="31"/>
      <c r="J245" s="36">
        <f t="shared" si="30"/>
        <v>0</v>
      </c>
      <c r="K245" s="36">
        <f t="shared" si="31"/>
        <v>0</v>
      </c>
    </row>
    <row r="246" spans="1:11" ht="24.95" customHeight="1">
      <c r="A246" s="29">
        <v>9</v>
      </c>
      <c r="B246" s="30"/>
      <c r="C246" s="30"/>
      <c r="D246" s="30"/>
      <c r="E246" s="155"/>
      <c r="F246" s="155"/>
      <c r="G246" s="155"/>
      <c r="H246" s="31"/>
      <c r="J246" s="36">
        <f t="shared" si="30"/>
        <v>0</v>
      </c>
      <c r="K246" s="36">
        <f t="shared" si="31"/>
        <v>0</v>
      </c>
    </row>
    <row r="247" spans="1:11" ht="24.95" customHeight="1" thickBot="1">
      <c r="A247" s="32">
        <v>10</v>
      </c>
      <c r="B247" s="33"/>
      <c r="C247" s="33"/>
      <c r="D247" s="33"/>
      <c r="E247" s="155"/>
      <c r="F247" s="155"/>
      <c r="G247" s="173"/>
      <c r="H247" s="34"/>
      <c r="J247" s="36">
        <f t="shared" si="30"/>
        <v>0</v>
      </c>
      <c r="K247" s="36">
        <f t="shared" si="31"/>
        <v>0</v>
      </c>
    </row>
    <row r="248" spans="1:11" ht="24.95" customHeight="1" thickBot="1">
      <c r="A248" s="23"/>
      <c r="B248" s="22"/>
      <c r="C248" s="47" t="s">
        <v>75</v>
      </c>
      <c r="D248" s="48"/>
      <c r="E248" s="44">
        <f>4000*$J248</f>
        <v>0</v>
      </c>
      <c r="F248" s="45">
        <f>4000*$K248</f>
        <v>0</v>
      </c>
      <c r="G248" s="22"/>
      <c r="H248" s="35"/>
      <c r="J248" s="37">
        <f>SUM(J238:J247)</f>
        <v>0</v>
      </c>
      <c r="K248" s="37">
        <f>SUM(K238:K247)</f>
        <v>0</v>
      </c>
    </row>
    <row r="249" spans="1:11" ht="24.95" customHeight="1">
      <c r="A249" s="23"/>
      <c r="B249" s="22" t="s">
        <v>132</v>
      </c>
      <c r="C249" s="22"/>
      <c r="D249" s="22"/>
      <c r="E249" s="22"/>
      <c r="F249" s="22"/>
      <c r="G249" s="22"/>
      <c r="H249" s="35"/>
      <c r="J249" s="36">
        <f>COUNTA($E238:$E247)</f>
        <v>0</v>
      </c>
      <c r="K249" s="36">
        <f>COUNTA($F238:$F247)</f>
        <v>0</v>
      </c>
    </row>
    <row r="250" spans="1:11" ht="24.95" customHeight="1">
      <c r="A250" s="23"/>
      <c r="B250" s="22" t="s">
        <v>138</v>
      </c>
      <c r="C250" s="22"/>
      <c r="D250" s="22"/>
      <c r="E250" s="22"/>
      <c r="F250" s="22"/>
      <c r="G250" s="22"/>
      <c r="H250" s="35"/>
    </row>
    <row r="251" spans="1:11" ht="24.95" customHeight="1" thickBot="1">
      <c r="A251" s="23" t="s">
        <v>242</v>
      </c>
      <c r="B251" s="22"/>
      <c r="C251" s="22"/>
      <c r="D251" s="22"/>
      <c r="E251" s="22"/>
      <c r="F251" s="22"/>
      <c r="G251" s="22"/>
      <c r="H251" s="22"/>
    </row>
    <row r="252" spans="1:11" ht="30" customHeight="1">
      <c r="A252" s="24"/>
      <c r="B252" s="25" t="s">
        <v>88</v>
      </c>
      <c r="C252" s="26" t="s">
        <v>66</v>
      </c>
      <c r="D252" s="27" t="s">
        <v>65</v>
      </c>
      <c r="E252" s="26" t="s">
        <v>176</v>
      </c>
      <c r="F252" s="26" t="s">
        <v>177</v>
      </c>
      <c r="G252" s="26" t="s">
        <v>67</v>
      </c>
      <c r="H252" s="28" t="s">
        <v>89</v>
      </c>
      <c r="J252" s="41" t="s">
        <v>136</v>
      </c>
      <c r="K252" s="41" t="s">
        <v>137</v>
      </c>
    </row>
    <row r="253" spans="1:11" ht="24.95" customHeight="1">
      <c r="A253" s="29">
        <v>1</v>
      </c>
      <c r="B253" s="30"/>
      <c r="C253" s="30"/>
      <c r="D253" s="30"/>
      <c r="E253" s="155"/>
      <c r="F253" s="155"/>
      <c r="G253" s="155"/>
      <c r="H253" s="31"/>
      <c r="J253" s="36">
        <f>(COUNTA($E253))-(IF(OR($G253=1,$G253=3),1,0))</f>
        <v>0</v>
      </c>
      <c r="K253" s="36">
        <f>(COUNTA($F253))-(IF(OR($G253=2,$G253=3),1,0))</f>
        <v>0</v>
      </c>
    </row>
    <row r="254" spans="1:11" ht="24.95" customHeight="1">
      <c r="A254" s="29">
        <v>2</v>
      </c>
      <c r="B254" s="30"/>
      <c r="C254" s="30"/>
      <c r="D254" s="30"/>
      <c r="E254" s="155"/>
      <c r="F254" s="155"/>
      <c r="G254" s="155"/>
      <c r="H254" s="31"/>
      <c r="J254" s="36">
        <f t="shared" ref="J254:J262" si="32">(COUNTA($E254))-(IF(OR($G254=1,$G254=3),1,0))</f>
        <v>0</v>
      </c>
      <c r="K254" s="36">
        <f t="shared" ref="K254:K262" si="33">(COUNTA($F254))-(IF(OR($G254=2,$G254=3),1,0))</f>
        <v>0</v>
      </c>
    </row>
    <row r="255" spans="1:11" ht="24.95" customHeight="1">
      <c r="A255" s="29">
        <v>3</v>
      </c>
      <c r="B255" s="30"/>
      <c r="C255" s="30"/>
      <c r="D255" s="30"/>
      <c r="E255" s="155"/>
      <c r="F255" s="155"/>
      <c r="G255" s="155"/>
      <c r="H255" s="31"/>
      <c r="J255" s="36">
        <f t="shared" si="32"/>
        <v>0</v>
      </c>
      <c r="K255" s="36">
        <f t="shared" si="33"/>
        <v>0</v>
      </c>
    </row>
    <row r="256" spans="1:11" ht="24.95" customHeight="1">
      <c r="A256" s="29">
        <v>4</v>
      </c>
      <c r="B256" s="30"/>
      <c r="C256" s="30"/>
      <c r="D256" s="30"/>
      <c r="E256" s="155"/>
      <c r="F256" s="155"/>
      <c r="G256" s="155"/>
      <c r="H256" s="31"/>
      <c r="J256" s="36">
        <f t="shared" si="32"/>
        <v>0</v>
      </c>
      <c r="K256" s="36">
        <f t="shared" si="33"/>
        <v>0</v>
      </c>
    </row>
    <row r="257" spans="1:11" ht="24.95" customHeight="1">
      <c r="A257" s="29">
        <v>5</v>
      </c>
      <c r="B257" s="30"/>
      <c r="C257" s="30"/>
      <c r="D257" s="30"/>
      <c r="E257" s="155"/>
      <c r="F257" s="155"/>
      <c r="G257" s="155"/>
      <c r="H257" s="31"/>
      <c r="J257" s="36">
        <f t="shared" si="32"/>
        <v>0</v>
      </c>
      <c r="K257" s="36">
        <f t="shared" si="33"/>
        <v>0</v>
      </c>
    </row>
    <row r="258" spans="1:11" ht="24.95" customHeight="1">
      <c r="A258" s="29">
        <v>6</v>
      </c>
      <c r="B258" s="30"/>
      <c r="C258" s="30"/>
      <c r="D258" s="30"/>
      <c r="E258" s="155"/>
      <c r="F258" s="155"/>
      <c r="G258" s="155"/>
      <c r="H258" s="31"/>
      <c r="J258" s="36">
        <f t="shared" si="32"/>
        <v>0</v>
      </c>
      <c r="K258" s="36">
        <f t="shared" si="33"/>
        <v>0</v>
      </c>
    </row>
    <row r="259" spans="1:11" ht="24.95" customHeight="1">
      <c r="A259" s="29">
        <v>7</v>
      </c>
      <c r="B259" s="30"/>
      <c r="C259" s="30"/>
      <c r="D259" s="30"/>
      <c r="E259" s="155"/>
      <c r="F259" s="155"/>
      <c r="G259" s="155"/>
      <c r="H259" s="31"/>
      <c r="J259" s="36">
        <f t="shared" si="32"/>
        <v>0</v>
      </c>
      <c r="K259" s="36">
        <f t="shared" si="33"/>
        <v>0</v>
      </c>
    </row>
    <row r="260" spans="1:11" ht="24.95" customHeight="1">
      <c r="A260" s="29">
        <v>8</v>
      </c>
      <c r="B260" s="30"/>
      <c r="C260" s="30"/>
      <c r="D260" s="30"/>
      <c r="E260" s="155"/>
      <c r="F260" s="155"/>
      <c r="G260" s="155"/>
      <c r="H260" s="31"/>
      <c r="J260" s="36">
        <f t="shared" si="32"/>
        <v>0</v>
      </c>
      <c r="K260" s="36">
        <f t="shared" si="33"/>
        <v>0</v>
      </c>
    </row>
    <row r="261" spans="1:11" ht="24.95" customHeight="1">
      <c r="A261" s="29">
        <v>9</v>
      </c>
      <c r="B261" s="30"/>
      <c r="C261" s="30"/>
      <c r="D261" s="30"/>
      <c r="E261" s="155"/>
      <c r="F261" s="155"/>
      <c r="G261" s="155"/>
      <c r="H261" s="31"/>
      <c r="J261" s="36">
        <f t="shared" si="32"/>
        <v>0</v>
      </c>
      <c r="K261" s="36">
        <f t="shared" si="33"/>
        <v>0</v>
      </c>
    </row>
    <row r="262" spans="1:11" ht="24.95" customHeight="1" thickBot="1">
      <c r="A262" s="32">
        <v>10</v>
      </c>
      <c r="B262" s="33"/>
      <c r="C262" s="33"/>
      <c r="D262" s="33"/>
      <c r="E262" s="155"/>
      <c r="F262" s="155"/>
      <c r="G262" s="173"/>
      <c r="H262" s="34"/>
      <c r="J262" s="36">
        <f t="shared" si="32"/>
        <v>0</v>
      </c>
      <c r="K262" s="36">
        <f t="shared" si="33"/>
        <v>0</v>
      </c>
    </row>
    <row r="263" spans="1:11" ht="24.95" customHeight="1" thickBot="1">
      <c r="A263" s="23"/>
      <c r="B263" s="22"/>
      <c r="C263" s="47" t="s">
        <v>75</v>
      </c>
      <c r="D263" s="48"/>
      <c r="E263" s="44">
        <f>4000*$J263</f>
        <v>0</v>
      </c>
      <c r="F263" s="45">
        <f>4000*$K263</f>
        <v>0</v>
      </c>
      <c r="G263" s="22"/>
      <c r="H263" s="35"/>
      <c r="J263" s="37">
        <f>SUM(J253:J262)</f>
        <v>0</v>
      </c>
      <c r="K263" s="37">
        <f>SUM(K253:K262)</f>
        <v>0</v>
      </c>
    </row>
    <row r="264" spans="1:11" ht="24.95" customHeight="1">
      <c r="A264" s="23"/>
      <c r="B264" s="22" t="s">
        <v>132</v>
      </c>
      <c r="C264" s="22"/>
      <c r="D264" s="22"/>
      <c r="E264" s="22"/>
      <c r="F264" s="22"/>
      <c r="G264" s="22"/>
      <c r="H264" s="35"/>
      <c r="J264" s="36">
        <f>COUNTA($E253:$E262)</f>
        <v>0</v>
      </c>
      <c r="K264" s="36">
        <f>COUNTA($F253:$F262)</f>
        <v>0</v>
      </c>
    </row>
    <row r="265" spans="1:11" ht="24.95" customHeight="1">
      <c r="A265" s="23"/>
      <c r="B265" s="22" t="s">
        <v>138</v>
      </c>
      <c r="C265" s="22"/>
      <c r="D265" s="22"/>
      <c r="E265" s="22"/>
      <c r="F265" s="22"/>
      <c r="G265" s="22"/>
      <c r="H265" s="35"/>
    </row>
    <row r="266" spans="1:11" ht="24.95" customHeight="1">
      <c r="A266" s="23"/>
      <c r="B266" s="22"/>
      <c r="C266" s="22"/>
      <c r="D266" s="22"/>
      <c r="E266" s="22"/>
      <c r="F266" s="22"/>
      <c r="G266" s="22"/>
      <c r="H266" s="35"/>
    </row>
    <row r="267" spans="1:11" ht="24.95" customHeight="1" thickBot="1">
      <c r="A267" s="23" t="s">
        <v>243</v>
      </c>
      <c r="B267" s="22"/>
      <c r="C267" s="22"/>
      <c r="D267" s="22"/>
      <c r="E267" s="22"/>
      <c r="F267" s="22"/>
      <c r="G267" s="22"/>
      <c r="H267" s="22"/>
    </row>
    <row r="268" spans="1:11" ht="30" customHeight="1">
      <c r="A268" s="24"/>
      <c r="B268" s="25" t="s">
        <v>88</v>
      </c>
      <c r="C268" s="26" t="s">
        <v>66</v>
      </c>
      <c r="D268" s="27" t="s">
        <v>65</v>
      </c>
      <c r="E268" s="26" t="s">
        <v>178</v>
      </c>
      <c r="F268" s="26" t="s">
        <v>177</v>
      </c>
      <c r="G268" s="26" t="s">
        <v>67</v>
      </c>
      <c r="H268" s="28" t="s">
        <v>89</v>
      </c>
      <c r="J268" s="41" t="s">
        <v>136</v>
      </c>
      <c r="K268" s="41" t="s">
        <v>137</v>
      </c>
    </row>
    <row r="269" spans="1:11" ht="24.95" customHeight="1">
      <c r="A269" s="29">
        <v>1</v>
      </c>
      <c r="B269" s="30"/>
      <c r="C269" s="30"/>
      <c r="D269" s="30"/>
      <c r="E269" s="155"/>
      <c r="F269" s="155"/>
      <c r="G269" s="155"/>
      <c r="H269" s="31"/>
      <c r="J269" s="36">
        <f>(COUNTA($E269))-(IF(OR($G269=1,$G269=3),1,0))</f>
        <v>0</v>
      </c>
      <c r="K269" s="36">
        <f>(COUNTA($F269))-(IF(OR($G269=2,$G269=3),1,0))</f>
        <v>0</v>
      </c>
    </row>
    <row r="270" spans="1:11" ht="24.95" customHeight="1">
      <c r="A270" s="29">
        <v>2</v>
      </c>
      <c r="B270" s="30"/>
      <c r="C270" s="30"/>
      <c r="D270" s="30"/>
      <c r="E270" s="155"/>
      <c r="F270" s="155"/>
      <c r="G270" s="155"/>
      <c r="H270" s="31"/>
      <c r="J270" s="36">
        <f t="shared" ref="J270:J278" si="34">(COUNTA($E270))-(IF(OR($G270=1,$G270=3),1,0))</f>
        <v>0</v>
      </c>
      <c r="K270" s="36">
        <f t="shared" ref="K270:K278" si="35">(COUNTA($F270))-(IF(OR($G270=2,$G270=3),1,0))</f>
        <v>0</v>
      </c>
    </row>
    <row r="271" spans="1:11" ht="24.95" customHeight="1">
      <c r="A271" s="29">
        <v>3</v>
      </c>
      <c r="B271" s="30"/>
      <c r="C271" s="30"/>
      <c r="D271" s="30"/>
      <c r="E271" s="155"/>
      <c r="F271" s="155"/>
      <c r="G271" s="155"/>
      <c r="H271" s="31"/>
      <c r="J271" s="36">
        <f t="shared" si="34"/>
        <v>0</v>
      </c>
      <c r="K271" s="36">
        <f t="shared" si="35"/>
        <v>0</v>
      </c>
    </row>
    <row r="272" spans="1:11" ht="24.95" customHeight="1">
      <c r="A272" s="29">
        <v>4</v>
      </c>
      <c r="B272" s="30"/>
      <c r="C272" s="30"/>
      <c r="D272" s="30"/>
      <c r="E272" s="155"/>
      <c r="F272" s="155"/>
      <c r="G272" s="155"/>
      <c r="H272" s="31"/>
      <c r="J272" s="36">
        <f t="shared" si="34"/>
        <v>0</v>
      </c>
      <c r="K272" s="36">
        <f t="shared" si="35"/>
        <v>0</v>
      </c>
    </row>
    <row r="273" spans="1:11" ht="24.95" customHeight="1">
      <c r="A273" s="29">
        <v>5</v>
      </c>
      <c r="B273" s="30"/>
      <c r="C273" s="30"/>
      <c r="D273" s="30"/>
      <c r="E273" s="155"/>
      <c r="F273" s="155"/>
      <c r="G273" s="155"/>
      <c r="H273" s="31"/>
      <c r="J273" s="36">
        <f t="shared" si="34"/>
        <v>0</v>
      </c>
      <c r="K273" s="36">
        <f t="shared" si="35"/>
        <v>0</v>
      </c>
    </row>
    <row r="274" spans="1:11" ht="24.95" customHeight="1">
      <c r="A274" s="29">
        <v>6</v>
      </c>
      <c r="B274" s="30"/>
      <c r="C274" s="30"/>
      <c r="D274" s="30"/>
      <c r="E274" s="155"/>
      <c r="F274" s="155"/>
      <c r="G274" s="155"/>
      <c r="H274" s="31"/>
      <c r="J274" s="36">
        <f t="shared" si="34"/>
        <v>0</v>
      </c>
      <c r="K274" s="36">
        <f t="shared" si="35"/>
        <v>0</v>
      </c>
    </row>
    <row r="275" spans="1:11" ht="24.95" customHeight="1">
      <c r="A275" s="29">
        <v>7</v>
      </c>
      <c r="B275" s="30"/>
      <c r="C275" s="30"/>
      <c r="D275" s="30"/>
      <c r="E275" s="155"/>
      <c r="F275" s="155"/>
      <c r="G275" s="155"/>
      <c r="H275" s="31"/>
      <c r="J275" s="36">
        <f t="shared" si="34"/>
        <v>0</v>
      </c>
      <c r="K275" s="36">
        <f t="shared" si="35"/>
        <v>0</v>
      </c>
    </row>
    <row r="276" spans="1:11" ht="24.95" customHeight="1">
      <c r="A276" s="29">
        <v>8</v>
      </c>
      <c r="B276" s="30"/>
      <c r="C276" s="30"/>
      <c r="D276" s="30"/>
      <c r="E276" s="155"/>
      <c r="F276" s="155"/>
      <c r="G276" s="155"/>
      <c r="H276" s="31"/>
      <c r="J276" s="36">
        <f t="shared" si="34"/>
        <v>0</v>
      </c>
      <c r="K276" s="36">
        <f t="shared" si="35"/>
        <v>0</v>
      </c>
    </row>
    <row r="277" spans="1:11" ht="24.95" customHeight="1">
      <c r="A277" s="29">
        <v>9</v>
      </c>
      <c r="B277" s="30"/>
      <c r="C277" s="30"/>
      <c r="D277" s="30"/>
      <c r="E277" s="155"/>
      <c r="F277" s="155"/>
      <c r="G277" s="155"/>
      <c r="H277" s="31"/>
      <c r="J277" s="36">
        <f t="shared" si="34"/>
        <v>0</v>
      </c>
      <c r="K277" s="36">
        <f t="shared" si="35"/>
        <v>0</v>
      </c>
    </row>
    <row r="278" spans="1:11" ht="24.95" customHeight="1" thickBot="1">
      <c r="A278" s="32">
        <v>10</v>
      </c>
      <c r="B278" s="33"/>
      <c r="C278" s="33"/>
      <c r="D278" s="33"/>
      <c r="E278" s="155"/>
      <c r="F278" s="155"/>
      <c r="G278" s="173"/>
      <c r="H278" s="34"/>
      <c r="J278" s="36">
        <f t="shared" si="34"/>
        <v>0</v>
      </c>
      <c r="K278" s="36">
        <f t="shared" si="35"/>
        <v>0</v>
      </c>
    </row>
    <row r="279" spans="1:11" ht="24.95" customHeight="1" thickBot="1">
      <c r="A279" s="23"/>
      <c r="B279" s="22"/>
      <c r="C279" s="47" t="s">
        <v>75</v>
      </c>
      <c r="D279" s="48"/>
      <c r="E279" s="44">
        <f>4000*$J279</f>
        <v>0</v>
      </c>
      <c r="F279" s="45">
        <f>4000*$K279</f>
        <v>0</v>
      </c>
      <c r="G279" s="22"/>
      <c r="H279" s="35"/>
      <c r="J279" s="37">
        <f>SUM(J269:J278)</f>
        <v>0</v>
      </c>
      <c r="K279" s="37">
        <f>SUM(K269:K278)</f>
        <v>0</v>
      </c>
    </row>
    <row r="280" spans="1:11" ht="24.95" customHeight="1">
      <c r="A280" s="23"/>
      <c r="B280" s="22" t="s">
        <v>132</v>
      </c>
      <c r="C280" s="22"/>
      <c r="D280" s="22"/>
      <c r="E280" s="22"/>
      <c r="F280" s="22"/>
      <c r="G280" s="22"/>
      <c r="H280" s="35"/>
      <c r="J280" s="36">
        <f>COUNTA($E269:$E278)</f>
        <v>0</v>
      </c>
      <c r="K280" s="36">
        <f>COUNTA($F269:$F278)</f>
        <v>0</v>
      </c>
    </row>
    <row r="281" spans="1:11" ht="24.95" customHeight="1">
      <c r="A281" s="23"/>
      <c r="B281" s="22" t="s">
        <v>138</v>
      </c>
      <c r="C281" s="22"/>
      <c r="D281" s="22"/>
      <c r="E281" s="22"/>
      <c r="F281" s="22"/>
      <c r="G281" s="22"/>
      <c r="H281" s="35"/>
    </row>
    <row r="282" spans="1:11" ht="24.95" customHeight="1" thickBot="1">
      <c r="A282" s="23" t="s">
        <v>244</v>
      </c>
      <c r="B282" s="22"/>
      <c r="C282" s="22"/>
      <c r="D282" s="22"/>
      <c r="E282" s="22"/>
      <c r="F282" s="22"/>
      <c r="G282" s="22"/>
      <c r="H282" s="22"/>
    </row>
    <row r="283" spans="1:11" ht="30" customHeight="1">
      <c r="A283" s="24"/>
      <c r="B283" s="25" t="s">
        <v>88</v>
      </c>
      <c r="C283" s="26" t="s">
        <v>66</v>
      </c>
      <c r="D283" s="27" t="s">
        <v>90</v>
      </c>
      <c r="E283" s="26" t="s">
        <v>179</v>
      </c>
      <c r="F283" s="26" t="s">
        <v>180</v>
      </c>
      <c r="G283" s="26" t="s">
        <v>67</v>
      </c>
      <c r="H283" s="28" t="s">
        <v>89</v>
      </c>
      <c r="J283" s="41" t="s">
        <v>136</v>
      </c>
      <c r="K283" s="41" t="s">
        <v>137</v>
      </c>
    </row>
    <row r="284" spans="1:11" ht="24.95" customHeight="1">
      <c r="A284" s="29">
        <v>1</v>
      </c>
      <c r="B284" s="30"/>
      <c r="C284" s="30"/>
      <c r="D284" s="30"/>
      <c r="E284" s="155"/>
      <c r="F284" s="155"/>
      <c r="G284" s="155"/>
      <c r="H284" s="31"/>
      <c r="J284" s="36">
        <f>(COUNTA($E284))-(IF(OR($G284=1,$G284=3),1,0))</f>
        <v>0</v>
      </c>
      <c r="K284" s="36">
        <f>(COUNTA($F284))-(IF(OR($G284=2,$G284=3),1,0))</f>
        <v>0</v>
      </c>
    </row>
    <row r="285" spans="1:11" ht="24.95" customHeight="1">
      <c r="A285" s="29">
        <v>2</v>
      </c>
      <c r="B285" s="30"/>
      <c r="C285" s="30"/>
      <c r="D285" s="30"/>
      <c r="E285" s="155"/>
      <c r="F285" s="155"/>
      <c r="G285" s="155"/>
      <c r="H285" s="31"/>
      <c r="J285" s="36">
        <f t="shared" ref="J285:J293" si="36">(COUNTA($E285))-(IF(OR($G285=1,$G285=3),1,0))</f>
        <v>0</v>
      </c>
      <c r="K285" s="36">
        <f t="shared" ref="K285:K293" si="37">(COUNTA($F285))-(IF(OR($G285=2,$G285=3),1,0))</f>
        <v>0</v>
      </c>
    </row>
    <row r="286" spans="1:11" ht="24.95" customHeight="1">
      <c r="A286" s="29">
        <v>3</v>
      </c>
      <c r="B286" s="30"/>
      <c r="C286" s="30"/>
      <c r="D286" s="30"/>
      <c r="E286" s="155"/>
      <c r="F286" s="155"/>
      <c r="G286" s="155"/>
      <c r="H286" s="31"/>
      <c r="J286" s="36">
        <f t="shared" si="36"/>
        <v>0</v>
      </c>
      <c r="K286" s="36">
        <f t="shared" si="37"/>
        <v>0</v>
      </c>
    </row>
    <row r="287" spans="1:11" ht="24.95" customHeight="1">
      <c r="A287" s="29">
        <v>4</v>
      </c>
      <c r="B287" s="30"/>
      <c r="C287" s="30"/>
      <c r="D287" s="30"/>
      <c r="E287" s="155"/>
      <c r="F287" s="155"/>
      <c r="G287" s="155"/>
      <c r="H287" s="31"/>
      <c r="J287" s="36">
        <f t="shared" si="36"/>
        <v>0</v>
      </c>
      <c r="K287" s="36">
        <f t="shared" si="37"/>
        <v>0</v>
      </c>
    </row>
    <row r="288" spans="1:11" ht="24.95" customHeight="1">
      <c r="A288" s="29">
        <v>5</v>
      </c>
      <c r="B288" s="30"/>
      <c r="C288" s="30"/>
      <c r="D288" s="30"/>
      <c r="E288" s="155"/>
      <c r="F288" s="155"/>
      <c r="G288" s="155"/>
      <c r="H288" s="31"/>
      <c r="J288" s="36">
        <f t="shared" si="36"/>
        <v>0</v>
      </c>
      <c r="K288" s="36">
        <f t="shared" si="37"/>
        <v>0</v>
      </c>
    </row>
    <row r="289" spans="1:11" ht="24.95" customHeight="1">
      <c r="A289" s="29">
        <v>6</v>
      </c>
      <c r="B289" s="30"/>
      <c r="C289" s="30"/>
      <c r="D289" s="30"/>
      <c r="E289" s="155"/>
      <c r="F289" s="155"/>
      <c r="G289" s="155"/>
      <c r="H289" s="31"/>
      <c r="J289" s="36">
        <f t="shared" si="36"/>
        <v>0</v>
      </c>
      <c r="K289" s="36">
        <f t="shared" si="37"/>
        <v>0</v>
      </c>
    </row>
    <row r="290" spans="1:11" ht="24.95" customHeight="1">
      <c r="A290" s="29">
        <v>7</v>
      </c>
      <c r="B290" s="30"/>
      <c r="C290" s="30"/>
      <c r="D290" s="30"/>
      <c r="E290" s="155"/>
      <c r="F290" s="155"/>
      <c r="G290" s="155"/>
      <c r="H290" s="31"/>
      <c r="J290" s="36">
        <f t="shared" si="36"/>
        <v>0</v>
      </c>
      <c r="K290" s="36">
        <f t="shared" si="37"/>
        <v>0</v>
      </c>
    </row>
    <row r="291" spans="1:11" ht="24.95" customHeight="1">
      <c r="A291" s="29">
        <v>8</v>
      </c>
      <c r="B291" s="30"/>
      <c r="C291" s="30"/>
      <c r="D291" s="30"/>
      <c r="E291" s="155"/>
      <c r="F291" s="155"/>
      <c r="G291" s="155"/>
      <c r="H291" s="31"/>
      <c r="J291" s="36">
        <f t="shared" si="36"/>
        <v>0</v>
      </c>
      <c r="K291" s="36">
        <f t="shared" si="37"/>
        <v>0</v>
      </c>
    </row>
    <row r="292" spans="1:11" ht="24.95" customHeight="1">
      <c r="A292" s="29">
        <v>9</v>
      </c>
      <c r="B292" s="30"/>
      <c r="C292" s="30"/>
      <c r="D292" s="30"/>
      <c r="E292" s="155"/>
      <c r="F292" s="155"/>
      <c r="G292" s="155"/>
      <c r="H292" s="31"/>
      <c r="J292" s="36">
        <f t="shared" si="36"/>
        <v>0</v>
      </c>
      <c r="K292" s="36">
        <f t="shared" si="37"/>
        <v>0</v>
      </c>
    </row>
    <row r="293" spans="1:11" ht="24.95" customHeight="1" thickBot="1">
      <c r="A293" s="32">
        <v>10</v>
      </c>
      <c r="B293" s="33"/>
      <c r="C293" s="33"/>
      <c r="D293" s="33"/>
      <c r="E293" s="155"/>
      <c r="F293" s="155"/>
      <c r="G293" s="173"/>
      <c r="H293" s="34"/>
      <c r="J293" s="36">
        <f t="shared" si="36"/>
        <v>0</v>
      </c>
      <c r="K293" s="36">
        <f t="shared" si="37"/>
        <v>0</v>
      </c>
    </row>
    <row r="294" spans="1:11" ht="24.95" customHeight="1" thickBot="1">
      <c r="A294" s="23"/>
      <c r="B294" s="22"/>
      <c r="C294" s="47" t="s">
        <v>75</v>
      </c>
      <c r="D294" s="48"/>
      <c r="E294" s="44">
        <f>4000*$J294</f>
        <v>0</v>
      </c>
      <c r="F294" s="45">
        <f>4000*$K294</f>
        <v>0</v>
      </c>
      <c r="G294" s="22"/>
      <c r="H294" s="35"/>
      <c r="J294" s="37">
        <f>SUM(J284:J293)</f>
        <v>0</v>
      </c>
      <c r="K294" s="37">
        <f>SUM(K284:K293)</f>
        <v>0</v>
      </c>
    </row>
    <row r="295" spans="1:11" ht="24.95" customHeight="1">
      <c r="A295" s="23"/>
      <c r="B295" s="22" t="s">
        <v>132</v>
      </c>
      <c r="C295" s="22"/>
      <c r="D295" s="22"/>
      <c r="E295" s="22"/>
      <c r="F295" s="22"/>
      <c r="G295" s="22"/>
      <c r="H295" s="35"/>
      <c r="J295" s="36">
        <f>COUNTA($E284:$E293)</f>
        <v>0</v>
      </c>
      <c r="K295" s="36">
        <f>COUNTA($F284:$F293)</f>
        <v>0</v>
      </c>
    </row>
    <row r="296" spans="1:11" ht="24.95" customHeight="1">
      <c r="A296" s="23"/>
      <c r="B296" s="22" t="s">
        <v>138</v>
      </c>
      <c r="C296" s="22"/>
      <c r="D296" s="22"/>
      <c r="E296" s="22"/>
      <c r="F296" s="22"/>
      <c r="G296" s="22"/>
      <c r="H296" s="35"/>
    </row>
    <row r="297" spans="1:11" ht="24.95" customHeight="1">
      <c r="A297" s="23"/>
      <c r="B297" s="22"/>
      <c r="C297" s="22"/>
      <c r="D297" s="22"/>
      <c r="E297" s="22"/>
      <c r="F297" s="22"/>
      <c r="G297" s="22"/>
      <c r="H297" s="35"/>
    </row>
    <row r="298" spans="1:11" ht="24.95" customHeight="1" thickBot="1">
      <c r="A298" s="23" t="s">
        <v>245</v>
      </c>
      <c r="B298" s="22"/>
      <c r="C298" s="22"/>
      <c r="D298" s="22"/>
      <c r="E298" s="22"/>
      <c r="F298" s="22"/>
      <c r="G298" s="22"/>
      <c r="H298" s="22"/>
    </row>
    <row r="299" spans="1:11" ht="30" customHeight="1">
      <c r="A299" s="24"/>
      <c r="B299" s="25" t="s">
        <v>88</v>
      </c>
      <c r="C299" s="26" t="s">
        <v>66</v>
      </c>
      <c r="D299" s="27" t="s">
        <v>90</v>
      </c>
      <c r="E299" s="26" t="s">
        <v>181</v>
      </c>
      <c r="F299" s="26" t="s">
        <v>182</v>
      </c>
      <c r="G299" s="26" t="s">
        <v>67</v>
      </c>
      <c r="H299" s="28" t="s">
        <v>89</v>
      </c>
      <c r="J299" s="41" t="s">
        <v>136</v>
      </c>
      <c r="K299" s="41" t="s">
        <v>137</v>
      </c>
    </row>
    <row r="300" spans="1:11" ht="24.95" customHeight="1">
      <c r="A300" s="29">
        <v>1</v>
      </c>
      <c r="B300" s="30"/>
      <c r="C300" s="30"/>
      <c r="D300" s="30"/>
      <c r="E300" s="155"/>
      <c r="F300" s="155"/>
      <c r="G300" s="155"/>
      <c r="H300" s="31"/>
      <c r="J300" s="36">
        <f>(COUNTA($E300))-(IF(OR($G300=1,$G300=3),1,0))</f>
        <v>0</v>
      </c>
      <c r="K300" s="36">
        <f>(COUNTA($F300))-(IF(OR($G300=2,$G300=3),1,0))</f>
        <v>0</v>
      </c>
    </row>
    <row r="301" spans="1:11" ht="24.95" customHeight="1">
      <c r="A301" s="29">
        <v>2</v>
      </c>
      <c r="B301" s="30"/>
      <c r="C301" s="30"/>
      <c r="D301" s="30"/>
      <c r="E301" s="155"/>
      <c r="F301" s="155"/>
      <c r="G301" s="155"/>
      <c r="H301" s="31"/>
      <c r="J301" s="36">
        <f t="shared" ref="J301:J309" si="38">(COUNTA($E301))-(IF(OR($G301=1,$G301=3),1,0))</f>
        <v>0</v>
      </c>
      <c r="K301" s="36">
        <f t="shared" ref="K301:K309" si="39">(COUNTA($F301))-(IF(OR($G301=2,$G301=3),1,0))</f>
        <v>0</v>
      </c>
    </row>
    <row r="302" spans="1:11" ht="24.95" customHeight="1">
      <c r="A302" s="29">
        <v>3</v>
      </c>
      <c r="B302" s="30"/>
      <c r="C302" s="30"/>
      <c r="D302" s="30"/>
      <c r="E302" s="155"/>
      <c r="F302" s="155"/>
      <c r="G302" s="155"/>
      <c r="H302" s="31"/>
      <c r="J302" s="36">
        <f t="shared" si="38"/>
        <v>0</v>
      </c>
      <c r="K302" s="36">
        <f t="shared" si="39"/>
        <v>0</v>
      </c>
    </row>
    <row r="303" spans="1:11" ht="24.95" customHeight="1">
      <c r="A303" s="29">
        <v>4</v>
      </c>
      <c r="B303" s="30"/>
      <c r="C303" s="30"/>
      <c r="D303" s="30"/>
      <c r="E303" s="155"/>
      <c r="F303" s="155"/>
      <c r="G303" s="155"/>
      <c r="H303" s="31"/>
      <c r="J303" s="36">
        <f t="shared" si="38"/>
        <v>0</v>
      </c>
      <c r="K303" s="36">
        <f t="shared" si="39"/>
        <v>0</v>
      </c>
    </row>
    <row r="304" spans="1:11" ht="24.95" customHeight="1">
      <c r="A304" s="29">
        <v>5</v>
      </c>
      <c r="B304" s="30"/>
      <c r="C304" s="30"/>
      <c r="D304" s="30"/>
      <c r="E304" s="155"/>
      <c r="F304" s="155"/>
      <c r="G304" s="155"/>
      <c r="H304" s="31"/>
      <c r="J304" s="36">
        <f t="shared" si="38"/>
        <v>0</v>
      </c>
      <c r="K304" s="36">
        <f t="shared" si="39"/>
        <v>0</v>
      </c>
    </row>
    <row r="305" spans="1:11" ht="24.95" customHeight="1">
      <c r="A305" s="29">
        <v>6</v>
      </c>
      <c r="B305" s="30"/>
      <c r="C305" s="30"/>
      <c r="D305" s="30"/>
      <c r="E305" s="155"/>
      <c r="F305" s="155"/>
      <c r="G305" s="155"/>
      <c r="H305" s="31"/>
      <c r="J305" s="36">
        <f t="shared" si="38"/>
        <v>0</v>
      </c>
      <c r="K305" s="36">
        <f t="shared" si="39"/>
        <v>0</v>
      </c>
    </row>
    <row r="306" spans="1:11" ht="24.95" customHeight="1">
      <c r="A306" s="29">
        <v>7</v>
      </c>
      <c r="B306" s="30"/>
      <c r="C306" s="30"/>
      <c r="D306" s="30"/>
      <c r="E306" s="155"/>
      <c r="F306" s="155"/>
      <c r="G306" s="155"/>
      <c r="H306" s="31"/>
      <c r="J306" s="36">
        <f t="shared" si="38"/>
        <v>0</v>
      </c>
      <c r="K306" s="36">
        <f t="shared" si="39"/>
        <v>0</v>
      </c>
    </row>
    <row r="307" spans="1:11" ht="24.95" customHeight="1">
      <c r="A307" s="29">
        <v>8</v>
      </c>
      <c r="B307" s="30"/>
      <c r="C307" s="30"/>
      <c r="D307" s="30"/>
      <c r="E307" s="155"/>
      <c r="F307" s="155"/>
      <c r="G307" s="155"/>
      <c r="H307" s="31"/>
      <c r="J307" s="36">
        <f t="shared" si="38"/>
        <v>0</v>
      </c>
      <c r="K307" s="36">
        <f t="shared" si="39"/>
        <v>0</v>
      </c>
    </row>
    <row r="308" spans="1:11" ht="24.95" customHeight="1">
      <c r="A308" s="29">
        <v>9</v>
      </c>
      <c r="B308" s="30"/>
      <c r="C308" s="30"/>
      <c r="D308" s="30"/>
      <c r="E308" s="155"/>
      <c r="F308" s="155"/>
      <c r="G308" s="155"/>
      <c r="H308" s="31"/>
      <c r="J308" s="36">
        <f t="shared" si="38"/>
        <v>0</v>
      </c>
      <c r="K308" s="36">
        <f t="shared" si="39"/>
        <v>0</v>
      </c>
    </row>
    <row r="309" spans="1:11" ht="24.95" customHeight="1" thickBot="1">
      <c r="A309" s="32">
        <v>10</v>
      </c>
      <c r="B309" s="33"/>
      <c r="C309" s="33"/>
      <c r="D309" s="33"/>
      <c r="E309" s="155"/>
      <c r="F309" s="155"/>
      <c r="G309" s="173"/>
      <c r="H309" s="34"/>
      <c r="J309" s="36">
        <f t="shared" si="38"/>
        <v>0</v>
      </c>
      <c r="K309" s="36">
        <f t="shared" si="39"/>
        <v>0</v>
      </c>
    </row>
    <row r="310" spans="1:11" ht="24.95" customHeight="1" thickBot="1">
      <c r="A310" s="23"/>
      <c r="B310" s="22"/>
      <c r="C310" s="47" t="s">
        <v>75</v>
      </c>
      <c r="D310" s="48"/>
      <c r="E310" s="44">
        <f>4000*$J310</f>
        <v>0</v>
      </c>
      <c r="F310" s="45">
        <f>4000*$K310</f>
        <v>0</v>
      </c>
      <c r="G310" s="22"/>
      <c r="H310" s="35"/>
      <c r="J310" s="37">
        <f>SUM(J300:J309)</f>
        <v>0</v>
      </c>
      <c r="K310" s="37">
        <f>SUM(K300:K309)</f>
        <v>0</v>
      </c>
    </row>
    <row r="311" spans="1:11" ht="24.95" customHeight="1">
      <c r="A311" s="23"/>
      <c r="B311" s="22" t="s">
        <v>132</v>
      </c>
      <c r="C311" s="22"/>
      <c r="D311" s="22"/>
      <c r="E311" s="22"/>
      <c r="F311" s="22"/>
      <c r="G311" s="22"/>
      <c r="H311" s="35"/>
      <c r="J311" s="36">
        <f>COUNTA($E300:$E309)</f>
        <v>0</v>
      </c>
      <c r="K311" s="36">
        <f>COUNTA($F300:$F309)</f>
        <v>0</v>
      </c>
    </row>
    <row r="312" spans="1:11" ht="24.95" customHeight="1">
      <c r="A312" s="23"/>
      <c r="B312" s="22" t="s">
        <v>138</v>
      </c>
      <c r="C312" s="22"/>
      <c r="D312" s="22"/>
      <c r="E312" s="22"/>
      <c r="F312" s="22"/>
      <c r="G312" s="22"/>
      <c r="H312" s="35"/>
    </row>
    <row r="313" spans="1:11" ht="24.95" customHeight="1" thickBot="1">
      <c r="A313" s="23" t="s">
        <v>246</v>
      </c>
      <c r="B313" s="22"/>
      <c r="C313" s="22"/>
      <c r="D313" s="22"/>
      <c r="E313" s="22"/>
      <c r="F313" s="22"/>
      <c r="G313" s="22"/>
      <c r="H313" s="22"/>
    </row>
    <row r="314" spans="1:11" ht="30" customHeight="1">
      <c r="A314" s="24"/>
      <c r="B314" s="25" t="s">
        <v>88</v>
      </c>
      <c r="C314" s="26" t="s">
        <v>66</v>
      </c>
      <c r="D314" s="27" t="s">
        <v>90</v>
      </c>
      <c r="E314" s="26" t="s">
        <v>183</v>
      </c>
      <c r="F314" s="26" t="s">
        <v>184</v>
      </c>
      <c r="G314" s="26" t="s">
        <v>67</v>
      </c>
      <c r="H314" s="28" t="s">
        <v>89</v>
      </c>
      <c r="J314" s="41" t="s">
        <v>136</v>
      </c>
      <c r="K314" s="41" t="s">
        <v>137</v>
      </c>
    </row>
    <row r="315" spans="1:11" ht="24.95" customHeight="1">
      <c r="A315" s="29">
        <v>1</v>
      </c>
      <c r="B315" s="30"/>
      <c r="C315" s="30"/>
      <c r="D315" s="30"/>
      <c r="E315" s="155"/>
      <c r="F315" s="155"/>
      <c r="G315" s="155"/>
      <c r="H315" s="31"/>
      <c r="J315" s="36">
        <f t="shared" ref="J315:J324" si="40">(COUNTA($E315))-(IF(OR($G315=1,$G315=3),1,0))</f>
        <v>0</v>
      </c>
      <c r="K315" s="36">
        <f>(COUNTA($F315))-(IF(OR($G315=2,$G315=3),1,0))</f>
        <v>0</v>
      </c>
    </row>
    <row r="316" spans="1:11" ht="24.95" customHeight="1">
      <c r="A316" s="29">
        <v>2</v>
      </c>
      <c r="B316" s="30"/>
      <c r="C316" s="30"/>
      <c r="D316" s="30"/>
      <c r="E316" s="155"/>
      <c r="F316" s="155"/>
      <c r="G316" s="155"/>
      <c r="H316" s="31"/>
      <c r="J316" s="36">
        <f t="shared" si="40"/>
        <v>0</v>
      </c>
      <c r="K316" s="36">
        <f t="shared" ref="K316:K324" si="41">(COUNTA($F316))-(IF(OR($G316=2,$G316=3),1,0))</f>
        <v>0</v>
      </c>
    </row>
    <row r="317" spans="1:11" ht="24.95" customHeight="1">
      <c r="A317" s="29">
        <v>3</v>
      </c>
      <c r="B317" s="30"/>
      <c r="C317" s="30"/>
      <c r="D317" s="30"/>
      <c r="E317" s="155"/>
      <c r="F317" s="155"/>
      <c r="G317" s="155"/>
      <c r="H317" s="31"/>
      <c r="J317" s="36">
        <f t="shared" si="40"/>
        <v>0</v>
      </c>
      <c r="K317" s="36">
        <f t="shared" si="41"/>
        <v>0</v>
      </c>
    </row>
    <row r="318" spans="1:11" ht="24.95" customHeight="1">
      <c r="A318" s="29">
        <v>4</v>
      </c>
      <c r="B318" s="30"/>
      <c r="C318" s="30"/>
      <c r="D318" s="30"/>
      <c r="E318" s="155"/>
      <c r="F318" s="155"/>
      <c r="G318" s="155"/>
      <c r="H318" s="31"/>
      <c r="J318" s="36">
        <f t="shared" si="40"/>
        <v>0</v>
      </c>
      <c r="K318" s="36">
        <f t="shared" si="41"/>
        <v>0</v>
      </c>
    </row>
    <row r="319" spans="1:11" ht="24.95" customHeight="1">
      <c r="A319" s="29">
        <v>5</v>
      </c>
      <c r="B319" s="30"/>
      <c r="C319" s="30"/>
      <c r="D319" s="30"/>
      <c r="E319" s="155"/>
      <c r="F319" s="155"/>
      <c r="G319" s="155"/>
      <c r="H319" s="31"/>
      <c r="J319" s="36">
        <f t="shared" si="40"/>
        <v>0</v>
      </c>
      <c r="K319" s="36">
        <f t="shared" si="41"/>
        <v>0</v>
      </c>
    </row>
    <row r="320" spans="1:11" ht="24.95" customHeight="1">
      <c r="A320" s="29">
        <v>6</v>
      </c>
      <c r="B320" s="30"/>
      <c r="C320" s="30"/>
      <c r="D320" s="30"/>
      <c r="E320" s="155"/>
      <c r="F320" s="155"/>
      <c r="G320" s="155"/>
      <c r="H320" s="31"/>
      <c r="J320" s="36">
        <f t="shared" si="40"/>
        <v>0</v>
      </c>
      <c r="K320" s="36">
        <f t="shared" si="41"/>
        <v>0</v>
      </c>
    </row>
    <row r="321" spans="1:11" ht="24.95" customHeight="1">
      <c r="A321" s="29">
        <v>7</v>
      </c>
      <c r="B321" s="30"/>
      <c r="C321" s="30"/>
      <c r="D321" s="30"/>
      <c r="E321" s="155"/>
      <c r="F321" s="155"/>
      <c r="G321" s="155"/>
      <c r="H321" s="31"/>
      <c r="J321" s="36">
        <f t="shared" si="40"/>
        <v>0</v>
      </c>
      <c r="K321" s="36">
        <f t="shared" si="41"/>
        <v>0</v>
      </c>
    </row>
    <row r="322" spans="1:11" ht="24.95" customHeight="1">
      <c r="A322" s="29">
        <v>8</v>
      </c>
      <c r="B322" s="30"/>
      <c r="C322" s="30"/>
      <c r="D322" s="30"/>
      <c r="E322" s="155"/>
      <c r="F322" s="155"/>
      <c r="G322" s="155"/>
      <c r="H322" s="31"/>
      <c r="J322" s="36">
        <f t="shared" si="40"/>
        <v>0</v>
      </c>
      <c r="K322" s="36">
        <f t="shared" si="41"/>
        <v>0</v>
      </c>
    </row>
    <row r="323" spans="1:11" ht="24.95" customHeight="1">
      <c r="A323" s="29">
        <v>9</v>
      </c>
      <c r="B323" s="30"/>
      <c r="C323" s="30"/>
      <c r="D323" s="30"/>
      <c r="E323" s="155"/>
      <c r="F323" s="155"/>
      <c r="G323" s="155"/>
      <c r="H323" s="31"/>
      <c r="J323" s="36">
        <f t="shared" si="40"/>
        <v>0</v>
      </c>
      <c r="K323" s="36">
        <f t="shared" si="41"/>
        <v>0</v>
      </c>
    </row>
    <row r="324" spans="1:11" ht="24.95" customHeight="1" thickBot="1">
      <c r="A324" s="32">
        <v>10</v>
      </c>
      <c r="B324" s="33"/>
      <c r="C324" s="33"/>
      <c r="D324" s="33"/>
      <c r="E324" s="155"/>
      <c r="F324" s="155"/>
      <c r="G324" s="173"/>
      <c r="H324" s="34"/>
      <c r="J324" s="36">
        <f t="shared" si="40"/>
        <v>0</v>
      </c>
      <c r="K324" s="36">
        <f t="shared" si="41"/>
        <v>0</v>
      </c>
    </row>
    <row r="325" spans="1:11" ht="24.95" customHeight="1" thickBot="1">
      <c r="A325" s="23"/>
      <c r="B325" s="22"/>
      <c r="C325" s="47" t="s">
        <v>75</v>
      </c>
      <c r="D325" s="48"/>
      <c r="E325" s="44">
        <f>4000*$J325</f>
        <v>0</v>
      </c>
      <c r="F325" s="45">
        <f>4000*$K325</f>
        <v>0</v>
      </c>
      <c r="G325" s="22"/>
      <c r="H325" s="35"/>
      <c r="J325" s="37">
        <f>SUM(J315:J324)</f>
        <v>0</v>
      </c>
      <c r="K325" s="37">
        <f>SUM(K315:K324)</f>
        <v>0</v>
      </c>
    </row>
    <row r="326" spans="1:11" ht="24.95" customHeight="1">
      <c r="A326" s="23"/>
      <c r="B326" s="22" t="s">
        <v>132</v>
      </c>
      <c r="C326" s="22"/>
      <c r="D326" s="22"/>
      <c r="E326" s="22"/>
      <c r="F326" s="22"/>
      <c r="G326" s="22"/>
      <c r="H326" s="35"/>
      <c r="J326" s="36">
        <f>COUNTA($E315:$E324)</f>
        <v>0</v>
      </c>
      <c r="K326" s="36">
        <f>COUNTA($F315:$F324)</f>
        <v>0</v>
      </c>
    </row>
    <row r="327" spans="1:11" ht="24.95" customHeight="1">
      <c r="A327" s="23"/>
      <c r="B327" s="22" t="s">
        <v>138</v>
      </c>
      <c r="C327" s="22"/>
      <c r="D327" s="22"/>
      <c r="E327" s="22"/>
      <c r="F327" s="22"/>
      <c r="G327" s="22"/>
      <c r="H327" s="35"/>
    </row>
    <row r="328" spans="1:11" ht="24.95" customHeight="1">
      <c r="A328" s="23"/>
      <c r="B328" s="22"/>
      <c r="C328" s="22"/>
      <c r="D328" s="22"/>
      <c r="E328" s="22"/>
      <c r="F328" s="22"/>
      <c r="G328" s="22"/>
      <c r="H328" s="35"/>
    </row>
    <row r="329" spans="1:11" ht="24.95" customHeight="1">
      <c r="A329" s="23"/>
      <c r="B329" s="22"/>
      <c r="C329" s="22"/>
      <c r="D329" s="22"/>
      <c r="E329" s="22"/>
      <c r="F329" s="22"/>
      <c r="G329" s="22"/>
      <c r="H329" s="35"/>
    </row>
  </sheetData>
  <sheetProtection sheet="1" objects="1" scenarios="1" selectLockedCells="1"/>
  <mergeCells count="21">
    <mergeCell ref="C31:D31"/>
    <mergeCell ref="C15:D15"/>
    <mergeCell ref="C46:D46"/>
    <mergeCell ref="C77:D77"/>
    <mergeCell ref="C62:D62"/>
    <mergeCell ref="C93:D93"/>
    <mergeCell ref="C108:D108"/>
    <mergeCell ref="C139:D139"/>
    <mergeCell ref="C155:D155"/>
    <mergeCell ref="C124:D124"/>
    <mergeCell ref="C170:D170"/>
    <mergeCell ref="C186:D186"/>
    <mergeCell ref="C201:D201"/>
    <mergeCell ref="C217:D217"/>
    <mergeCell ref="C294:D294"/>
    <mergeCell ref="C310:D310"/>
    <mergeCell ref="C325:D325"/>
    <mergeCell ref="C232:D232"/>
    <mergeCell ref="C248:D248"/>
    <mergeCell ref="C263:D263"/>
    <mergeCell ref="C279:D279"/>
  </mergeCells>
  <phoneticPr fontId="1"/>
  <dataValidations count="38">
    <dataValidation type="list" allowBlank="1" showInputMessage="1" showErrorMessage="1" sqref="F21:F30 F5:F14">
      <formula1>"Q"</formula1>
    </dataValidation>
    <dataValidation type="list" allowBlank="1" showInputMessage="1" showErrorMessage="1" sqref="E21:E30">
      <formula1>"B"</formula1>
    </dataValidation>
    <dataValidation type="list" allowBlank="1" showInputMessage="1" showErrorMessage="1" sqref="E36:E45">
      <formula1>"C"</formula1>
    </dataValidation>
    <dataValidation type="list" allowBlank="1" showInputMessage="1" showErrorMessage="1" sqref="F36:F45">
      <formula1>"R"</formula1>
    </dataValidation>
    <dataValidation type="list" allowBlank="1" showInputMessage="1" showErrorMessage="1" sqref="E52:E61">
      <formula1>"D1"</formula1>
    </dataValidation>
    <dataValidation type="list" allowBlank="1" showInputMessage="1" showErrorMessage="1" sqref="F52:F61 F67:F76">
      <formula1>"S1"</formula1>
    </dataValidation>
    <dataValidation type="list" allowBlank="1" showInputMessage="1" showErrorMessage="1" sqref="E67:E76">
      <formula1>"D2"</formula1>
    </dataValidation>
    <dataValidation type="list" allowBlank="1" showInputMessage="1" showErrorMessage="1" sqref="E83:E92">
      <formula1>"E"</formula1>
    </dataValidation>
    <dataValidation type="list" allowBlank="1" showInputMessage="1" showErrorMessage="1" sqref="F83:F92">
      <formula1>"S2"</formula1>
    </dataValidation>
    <dataValidation type="list" allowBlank="1" showInputMessage="1" showErrorMessage="1" sqref="E98:E107">
      <formula1>"F1"</formula1>
    </dataValidation>
    <dataValidation type="list" allowBlank="1" showInputMessage="1" showErrorMessage="1" sqref="F98:F107">
      <formula1>"T1"</formula1>
    </dataValidation>
    <dataValidation type="list" allowBlank="1" showInputMessage="1" showErrorMessage="1" sqref="E114:E123">
      <formula1>"F2"</formula1>
    </dataValidation>
    <dataValidation type="list" allowBlank="1" showInputMessage="1" showErrorMessage="1" sqref="F114:F123">
      <formula1>"T2"</formula1>
    </dataValidation>
    <dataValidation type="list" allowBlank="1" showInputMessage="1" showErrorMessage="1" sqref="E129:E138">
      <formula1>"G"</formula1>
    </dataValidation>
    <dataValidation type="list" allowBlank="1" showInputMessage="1" showErrorMessage="1" sqref="F129:F138">
      <formula1>"U1"</formula1>
    </dataValidation>
    <dataValidation type="list" allowBlank="1" showInputMessage="1" showErrorMessage="1" sqref="E145:E154">
      <formula1>"H"</formula1>
    </dataValidation>
    <dataValidation type="list" allowBlank="1" showInputMessage="1" showErrorMessage="1" sqref="F145:F154">
      <formula1>"U2"</formula1>
    </dataValidation>
    <dataValidation type="list" allowBlank="1" showInputMessage="1" showErrorMessage="1" sqref="E160:E169">
      <formula1>"I"</formula1>
    </dataValidation>
    <dataValidation type="list" allowBlank="1" showInputMessage="1" showErrorMessage="1" sqref="F160:F169">
      <formula1>"V1"</formula1>
    </dataValidation>
    <dataValidation type="list" allowBlank="1" showInputMessage="1" showErrorMessage="1" sqref="E176:E185">
      <formula1>"J"</formula1>
    </dataValidation>
    <dataValidation type="list" allowBlank="1" showInputMessage="1" showErrorMessage="1" sqref="F176:F185">
      <formula1>"V2"</formula1>
    </dataValidation>
    <dataValidation type="list" allowBlank="1" showInputMessage="1" showErrorMessage="1" sqref="E191:E200">
      <formula1>"K1"</formula1>
    </dataValidation>
    <dataValidation type="list" allowBlank="1" showInputMessage="1" showErrorMessage="1" sqref="F191:F200 F207:F216">
      <formula1>"W"</formula1>
    </dataValidation>
    <dataValidation type="list" allowBlank="1" showInputMessage="1" showErrorMessage="1" sqref="E207:E216">
      <formula1>"K2"</formula1>
    </dataValidation>
    <dataValidation type="list" allowBlank="1" showInputMessage="1" showErrorMessage="1" sqref="E222:E231">
      <formula1>"L1"</formula1>
    </dataValidation>
    <dataValidation type="list" allowBlank="1" showInputMessage="1" showErrorMessage="1" sqref="F222:F231 F238:F247">
      <formula1>"X"</formula1>
    </dataValidation>
    <dataValidation type="list" allowBlank="1" showInputMessage="1" showErrorMessage="1" sqref="E238:E247">
      <formula1>"L2"</formula1>
    </dataValidation>
    <dataValidation type="list" allowBlank="1" showInputMessage="1" showErrorMessage="1" sqref="E253:E262">
      <formula1>"M1"</formula1>
    </dataValidation>
    <dataValidation type="list" allowBlank="1" showInputMessage="1" showErrorMessage="1" sqref="F253:F262 F269:F278">
      <formula1>"Y1"</formula1>
    </dataValidation>
    <dataValidation type="list" allowBlank="1" showInputMessage="1" showErrorMessage="1" sqref="E269:E278">
      <formula1>"M2"</formula1>
    </dataValidation>
    <dataValidation type="list" allowBlank="1" showInputMessage="1" showErrorMessage="1" sqref="E284:E293">
      <formula1>"N"</formula1>
    </dataValidation>
    <dataValidation type="list" allowBlank="1" showInputMessage="1" showErrorMessage="1" sqref="F284:F293">
      <formula1>"Y2"</formula1>
    </dataValidation>
    <dataValidation type="list" allowBlank="1" showInputMessage="1" showErrorMessage="1" sqref="E300:E309">
      <formula1>"O"</formula1>
    </dataValidation>
    <dataValidation type="list" allowBlank="1" showInputMessage="1" showErrorMessage="1" sqref="F300:F309">
      <formula1>"Z1"</formula1>
    </dataValidation>
    <dataValidation type="list" allowBlank="1" showInputMessage="1" showErrorMessage="1" sqref="E315:E324">
      <formula1>"P"</formula1>
    </dataValidation>
    <dataValidation type="list" allowBlank="1" showInputMessage="1" showErrorMessage="1" sqref="F315:F324">
      <formula1>"Z2"</formula1>
    </dataValidation>
    <dataValidation type="list" allowBlank="1" showInputMessage="1" showErrorMessage="1" sqref="G315:G324 G21:G30 G36:G45 G52:G61 G67:G76 G83:G92 G98:G107 G114:G123 G129:G138 G145:G154 G160:G169 G176:G185 G191:G200 G207:G216 G222:G231 G238:G247 G253:G262 G269:G278 G284:G293 G300:G309 G5:G14">
      <formula1>"1,2,3"</formula1>
    </dataValidation>
    <dataValidation type="list" allowBlank="1" showInputMessage="1" showErrorMessage="1" sqref="E5:E14">
      <formula1>"A"</formula1>
    </dataValidation>
  </dataValidations>
  <pageMargins left="0.59055118110236227" right="0" top="0.59055118110236227" bottom="0.39370078740157483" header="0.5118110236220472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37"/>
  <sheetViews>
    <sheetView zoomScaleNormal="100" workbookViewId="0">
      <selection activeCell="I6" sqref="I6"/>
    </sheetView>
  </sheetViews>
  <sheetFormatPr defaultColWidth="9" defaultRowHeight="13.5"/>
  <cols>
    <col min="1" max="1" width="12.5" style="1" customWidth="1"/>
    <col min="2" max="2" width="29.125" style="1" customWidth="1"/>
    <col min="3" max="4" width="10.625" style="1" customWidth="1"/>
    <col min="5" max="5" width="17.5" style="1" customWidth="1"/>
    <col min="6" max="16384" width="9" style="1"/>
  </cols>
  <sheetData>
    <row r="1" spans="1:5" ht="24.95" customHeight="1">
      <c r="B1" s="11" t="s">
        <v>20</v>
      </c>
    </row>
    <row r="2" spans="1:5" ht="24.95" customHeight="1">
      <c r="B2" s="11"/>
    </row>
    <row r="3" spans="1:5" ht="24.95" customHeight="1"/>
    <row r="4" spans="1:5" ht="24.95" customHeight="1" thickBot="1">
      <c r="A4" s="5" t="s">
        <v>14</v>
      </c>
      <c r="B4" s="6"/>
      <c r="C4" s="6"/>
    </row>
    <row r="5" spans="1:5" ht="24.95" customHeight="1"/>
    <row r="6" spans="1:5" ht="24.95" customHeight="1">
      <c r="A6" s="3" t="s">
        <v>12</v>
      </c>
      <c r="B6" s="9" t="s">
        <v>15</v>
      </c>
      <c r="C6" s="8" t="s">
        <v>16</v>
      </c>
      <c r="D6" s="7" t="s">
        <v>17</v>
      </c>
      <c r="E6" s="3" t="s">
        <v>18</v>
      </c>
    </row>
    <row r="7" spans="1:5" ht="36" customHeight="1">
      <c r="A7" s="2"/>
      <c r="B7" s="10"/>
      <c r="C7" s="2"/>
      <c r="D7" s="2"/>
      <c r="E7" s="2"/>
    </row>
    <row r="8" spans="1:5" ht="43.5" customHeight="1">
      <c r="A8" s="3" t="s">
        <v>13</v>
      </c>
      <c r="B8" s="12"/>
      <c r="C8" s="13"/>
      <c r="D8" s="13"/>
      <c r="E8" s="10"/>
    </row>
    <row r="9" spans="1:5" ht="24.95" customHeight="1">
      <c r="A9" s="14"/>
      <c r="B9" s="14"/>
      <c r="C9" s="14"/>
      <c r="D9" s="14"/>
      <c r="E9" s="14"/>
    </row>
    <row r="10" spans="1:5" ht="24.95" customHeight="1">
      <c r="A10" s="3" t="s">
        <v>12</v>
      </c>
      <c r="B10" s="9" t="s">
        <v>15</v>
      </c>
      <c r="C10" s="8" t="s">
        <v>16</v>
      </c>
      <c r="D10" s="7" t="s">
        <v>17</v>
      </c>
      <c r="E10" s="3" t="s">
        <v>19</v>
      </c>
    </row>
    <row r="11" spans="1:5" ht="36" customHeight="1">
      <c r="A11" s="2"/>
      <c r="B11" s="10"/>
      <c r="C11" s="2"/>
      <c r="D11" s="2"/>
      <c r="E11" s="2"/>
    </row>
    <row r="12" spans="1:5" ht="43.5" customHeight="1">
      <c r="A12" s="3" t="s">
        <v>13</v>
      </c>
      <c r="B12" s="12"/>
      <c r="C12" s="13"/>
      <c r="D12" s="13"/>
      <c r="E12" s="10"/>
    </row>
    <row r="13" spans="1:5" ht="25.5" customHeight="1"/>
    <row r="14" spans="1:5" ht="24.95" customHeight="1">
      <c r="A14" s="3" t="s">
        <v>12</v>
      </c>
      <c r="B14" s="9" t="s">
        <v>15</v>
      </c>
      <c r="C14" s="8" t="s">
        <v>16</v>
      </c>
      <c r="D14" s="7" t="s">
        <v>17</v>
      </c>
      <c r="E14" s="3" t="s">
        <v>19</v>
      </c>
    </row>
    <row r="15" spans="1:5" ht="36" customHeight="1">
      <c r="A15" s="2"/>
      <c r="B15" s="10"/>
      <c r="C15" s="2"/>
      <c r="D15" s="2"/>
      <c r="E15" s="2"/>
    </row>
    <row r="16" spans="1:5" ht="43.5" customHeight="1">
      <c r="A16" s="3" t="s">
        <v>13</v>
      </c>
      <c r="B16" s="12"/>
      <c r="C16" s="13"/>
      <c r="D16" s="13"/>
      <c r="E16" s="10"/>
    </row>
    <row r="17" spans="1:5" ht="24.95" customHeight="1"/>
    <row r="18" spans="1:5" ht="24.95" customHeight="1">
      <c r="A18" s="3" t="s">
        <v>12</v>
      </c>
      <c r="B18" s="9" t="s">
        <v>15</v>
      </c>
      <c r="C18" s="8" t="s">
        <v>16</v>
      </c>
      <c r="D18" s="7" t="s">
        <v>17</v>
      </c>
      <c r="E18" s="3" t="s">
        <v>19</v>
      </c>
    </row>
    <row r="19" spans="1:5" ht="36" customHeight="1">
      <c r="A19" s="2"/>
      <c r="B19" s="10"/>
      <c r="C19" s="2"/>
      <c r="D19" s="2"/>
      <c r="E19" s="2"/>
    </row>
    <row r="20" spans="1:5" ht="43.5" customHeight="1">
      <c r="A20" s="3" t="s">
        <v>13</v>
      </c>
      <c r="B20" s="12"/>
      <c r="C20" s="13"/>
      <c r="D20" s="13"/>
      <c r="E20" s="10"/>
    </row>
    <row r="21" spans="1:5" ht="24.95" customHeight="1"/>
    <row r="22" spans="1:5" ht="24.95" customHeight="1">
      <c r="A22" s="3" t="s">
        <v>12</v>
      </c>
      <c r="B22" s="9" t="s">
        <v>15</v>
      </c>
      <c r="C22" s="8" t="s">
        <v>16</v>
      </c>
      <c r="D22" s="7" t="s">
        <v>17</v>
      </c>
      <c r="E22" s="3" t="s">
        <v>19</v>
      </c>
    </row>
    <row r="23" spans="1:5" ht="36" customHeight="1">
      <c r="A23" s="2"/>
      <c r="B23" s="10"/>
      <c r="C23" s="2"/>
      <c r="D23" s="2"/>
      <c r="E23" s="2"/>
    </row>
    <row r="24" spans="1:5" ht="43.5" customHeight="1">
      <c r="A24" s="3" t="s">
        <v>13</v>
      </c>
      <c r="B24" s="12"/>
      <c r="C24" s="13"/>
      <c r="D24" s="13"/>
      <c r="E24" s="10"/>
    </row>
    <row r="25" spans="1:5" ht="24.95" customHeight="1"/>
    <row r="26" spans="1:5" ht="24.95" customHeight="1"/>
    <row r="27" spans="1:5" ht="24.95" customHeight="1"/>
    <row r="28" spans="1:5" ht="24.95" customHeight="1"/>
    <row r="29" spans="1:5" ht="24.95" customHeight="1"/>
    <row r="30" spans="1:5" ht="24.95" customHeight="1"/>
    <row r="31" spans="1:5" ht="24.95" customHeight="1"/>
    <row r="32" spans="1:5" ht="24.95" customHeight="1"/>
    <row r="33" ht="24.95" customHeight="1"/>
    <row r="34" ht="24.95" customHeight="1"/>
    <row r="35" ht="24.95" customHeight="1"/>
    <row r="36" ht="24.95" customHeight="1"/>
    <row r="37" ht="24.95" customHeight="1"/>
  </sheetData>
  <phoneticPr fontId="1"/>
  <pageMargins left="1.181102362204724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10" zoomScaleNormal="100" workbookViewId="0">
      <selection activeCell="B14" sqref="B14:B18"/>
    </sheetView>
  </sheetViews>
  <sheetFormatPr defaultRowHeight="13.5"/>
  <cols>
    <col min="1" max="1" width="17.125" style="74" customWidth="1"/>
    <col min="2" max="2" width="26.25" style="74" customWidth="1"/>
    <col min="3" max="3" width="11.375" style="74" customWidth="1"/>
    <col min="4" max="4" width="11.625" style="74" customWidth="1"/>
    <col min="5" max="5" width="18" style="74" customWidth="1"/>
    <col min="6" max="6" width="9" style="74" customWidth="1"/>
    <col min="7" max="7" width="9" style="73" hidden="1" customWidth="1"/>
    <col min="8" max="256" width="9" style="73"/>
    <col min="257" max="257" width="17.125" style="73" customWidth="1"/>
    <col min="258" max="258" width="26.25" style="73" customWidth="1"/>
    <col min="259" max="259" width="11.375" style="73" customWidth="1"/>
    <col min="260" max="260" width="11.625" style="73" customWidth="1"/>
    <col min="261" max="261" width="18" style="73" customWidth="1"/>
    <col min="262" max="262" width="9" style="73" customWidth="1"/>
    <col min="263" max="263" width="0" style="73" hidden="1" customWidth="1"/>
    <col min="264" max="512" width="9" style="73"/>
    <col min="513" max="513" width="17.125" style="73" customWidth="1"/>
    <col min="514" max="514" width="26.25" style="73" customWidth="1"/>
    <col min="515" max="515" width="11.375" style="73" customWidth="1"/>
    <col min="516" max="516" width="11.625" style="73" customWidth="1"/>
    <col min="517" max="517" width="18" style="73" customWidth="1"/>
    <col min="518" max="518" width="9" style="73" customWidth="1"/>
    <col min="519" max="519" width="0" style="73" hidden="1" customWidth="1"/>
    <col min="520" max="768" width="9" style="73"/>
    <col min="769" max="769" width="17.125" style="73" customWidth="1"/>
    <col min="770" max="770" width="26.25" style="73" customWidth="1"/>
    <col min="771" max="771" width="11.375" style="73" customWidth="1"/>
    <col min="772" max="772" width="11.625" style="73" customWidth="1"/>
    <col min="773" max="773" width="18" style="73" customWidth="1"/>
    <col min="774" max="774" width="9" style="73" customWidth="1"/>
    <col min="775" max="775" width="0" style="73" hidden="1" customWidth="1"/>
    <col min="776" max="1024" width="9" style="73"/>
    <col min="1025" max="1025" width="17.125" style="73" customWidth="1"/>
    <col min="1026" max="1026" width="26.25" style="73" customWidth="1"/>
    <col min="1027" max="1027" width="11.375" style="73" customWidth="1"/>
    <col min="1028" max="1028" width="11.625" style="73" customWidth="1"/>
    <col min="1029" max="1029" width="18" style="73" customWidth="1"/>
    <col min="1030" max="1030" width="9" style="73" customWidth="1"/>
    <col min="1031" max="1031" width="0" style="73" hidden="1" customWidth="1"/>
    <col min="1032" max="1280" width="9" style="73"/>
    <col min="1281" max="1281" width="17.125" style="73" customWidth="1"/>
    <col min="1282" max="1282" width="26.25" style="73" customWidth="1"/>
    <col min="1283" max="1283" width="11.375" style="73" customWidth="1"/>
    <col min="1284" max="1284" width="11.625" style="73" customWidth="1"/>
    <col min="1285" max="1285" width="18" style="73" customWidth="1"/>
    <col min="1286" max="1286" width="9" style="73" customWidth="1"/>
    <col min="1287" max="1287" width="0" style="73" hidden="1" customWidth="1"/>
    <col min="1288" max="1536" width="9" style="73"/>
    <col min="1537" max="1537" width="17.125" style="73" customWidth="1"/>
    <col min="1538" max="1538" width="26.25" style="73" customWidth="1"/>
    <col min="1539" max="1539" width="11.375" style="73" customWidth="1"/>
    <col min="1540" max="1540" width="11.625" style="73" customWidth="1"/>
    <col min="1541" max="1541" width="18" style="73" customWidth="1"/>
    <col min="1542" max="1542" width="9" style="73" customWidth="1"/>
    <col min="1543" max="1543" width="0" style="73" hidden="1" customWidth="1"/>
    <col min="1544" max="1792" width="9" style="73"/>
    <col min="1793" max="1793" width="17.125" style="73" customWidth="1"/>
    <col min="1794" max="1794" width="26.25" style="73" customWidth="1"/>
    <col min="1795" max="1795" width="11.375" style="73" customWidth="1"/>
    <col min="1796" max="1796" width="11.625" style="73" customWidth="1"/>
    <col min="1797" max="1797" width="18" style="73" customWidth="1"/>
    <col min="1798" max="1798" width="9" style="73" customWidth="1"/>
    <col min="1799" max="1799" width="0" style="73" hidden="1" customWidth="1"/>
    <col min="1800" max="2048" width="9" style="73"/>
    <col min="2049" max="2049" width="17.125" style="73" customWidth="1"/>
    <col min="2050" max="2050" width="26.25" style="73" customWidth="1"/>
    <col min="2051" max="2051" width="11.375" style="73" customWidth="1"/>
    <col min="2052" max="2052" width="11.625" style="73" customWidth="1"/>
    <col min="2053" max="2053" width="18" style="73" customWidth="1"/>
    <col min="2054" max="2054" width="9" style="73" customWidth="1"/>
    <col min="2055" max="2055" width="0" style="73" hidden="1" customWidth="1"/>
    <col min="2056" max="2304" width="9" style="73"/>
    <col min="2305" max="2305" width="17.125" style="73" customWidth="1"/>
    <col min="2306" max="2306" width="26.25" style="73" customWidth="1"/>
    <col min="2307" max="2307" width="11.375" style="73" customWidth="1"/>
    <col min="2308" max="2308" width="11.625" style="73" customWidth="1"/>
    <col min="2309" max="2309" width="18" style="73" customWidth="1"/>
    <col min="2310" max="2310" width="9" style="73" customWidth="1"/>
    <col min="2311" max="2311" width="0" style="73" hidden="1" customWidth="1"/>
    <col min="2312" max="2560" width="9" style="73"/>
    <col min="2561" max="2561" width="17.125" style="73" customWidth="1"/>
    <col min="2562" max="2562" width="26.25" style="73" customWidth="1"/>
    <col min="2563" max="2563" width="11.375" style="73" customWidth="1"/>
    <col min="2564" max="2564" width="11.625" style="73" customWidth="1"/>
    <col min="2565" max="2565" width="18" style="73" customWidth="1"/>
    <col min="2566" max="2566" width="9" style="73" customWidth="1"/>
    <col min="2567" max="2567" width="0" style="73" hidden="1" customWidth="1"/>
    <col min="2568" max="2816" width="9" style="73"/>
    <col min="2817" max="2817" width="17.125" style="73" customWidth="1"/>
    <col min="2818" max="2818" width="26.25" style="73" customWidth="1"/>
    <col min="2819" max="2819" width="11.375" style="73" customWidth="1"/>
    <col min="2820" max="2820" width="11.625" style="73" customWidth="1"/>
    <col min="2821" max="2821" width="18" style="73" customWidth="1"/>
    <col min="2822" max="2822" width="9" style="73" customWidth="1"/>
    <col min="2823" max="2823" width="0" style="73" hidden="1" customWidth="1"/>
    <col min="2824" max="3072" width="9" style="73"/>
    <col min="3073" max="3073" width="17.125" style="73" customWidth="1"/>
    <col min="3074" max="3074" width="26.25" style="73" customWidth="1"/>
    <col min="3075" max="3075" width="11.375" style="73" customWidth="1"/>
    <col min="3076" max="3076" width="11.625" style="73" customWidth="1"/>
    <col min="3077" max="3077" width="18" style="73" customWidth="1"/>
    <col min="3078" max="3078" width="9" style="73" customWidth="1"/>
    <col min="3079" max="3079" width="0" style="73" hidden="1" customWidth="1"/>
    <col min="3080" max="3328" width="9" style="73"/>
    <col min="3329" max="3329" width="17.125" style="73" customWidth="1"/>
    <col min="3330" max="3330" width="26.25" style="73" customWidth="1"/>
    <col min="3331" max="3331" width="11.375" style="73" customWidth="1"/>
    <col min="3332" max="3332" width="11.625" style="73" customWidth="1"/>
    <col min="3333" max="3333" width="18" style="73" customWidth="1"/>
    <col min="3334" max="3334" width="9" style="73" customWidth="1"/>
    <col min="3335" max="3335" width="0" style="73" hidden="1" customWidth="1"/>
    <col min="3336" max="3584" width="9" style="73"/>
    <col min="3585" max="3585" width="17.125" style="73" customWidth="1"/>
    <col min="3586" max="3586" width="26.25" style="73" customWidth="1"/>
    <col min="3587" max="3587" width="11.375" style="73" customWidth="1"/>
    <col min="3588" max="3588" width="11.625" style="73" customWidth="1"/>
    <col min="3589" max="3589" width="18" style="73" customWidth="1"/>
    <col min="3590" max="3590" width="9" style="73" customWidth="1"/>
    <col min="3591" max="3591" width="0" style="73" hidden="1" customWidth="1"/>
    <col min="3592" max="3840" width="9" style="73"/>
    <col min="3841" max="3841" width="17.125" style="73" customWidth="1"/>
    <col min="3842" max="3842" width="26.25" style="73" customWidth="1"/>
    <col min="3843" max="3843" width="11.375" style="73" customWidth="1"/>
    <col min="3844" max="3844" width="11.625" style="73" customWidth="1"/>
    <col min="3845" max="3845" width="18" style="73" customWidth="1"/>
    <col min="3846" max="3846" width="9" style="73" customWidth="1"/>
    <col min="3847" max="3847" width="0" style="73" hidden="1" customWidth="1"/>
    <col min="3848" max="4096" width="9" style="73"/>
    <col min="4097" max="4097" width="17.125" style="73" customWidth="1"/>
    <col min="4098" max="4098" width="26.25" style="73" customWidth="1"/>
    <col min="4099" max="4099" width="11.375" style="73" customWidth="1"/>
    <col min="4100" max="4100" width="11.625" style="73" customWidth="1"/>
    <col min="4101" max="4101" width="18" style="73" customWidth="1"/>
    <col min="4102" max="4102" width="9" style="73" customWidth="1"/>
    <col min="4103" max="4103" width="0" style="73" hidden="1" customWidth="1"/>
    <col min="4104" max="4352" width="9" style="73"/>
    <col min="4353" max="4353" width="17.125" style="73" customWidth="1"/>
    <col min="4354" max="4354" width="26.25" style="73" customWidth="1"/>
    <col min="4355" max="4355" width="11.375" style="73" customWidth="1"/>
    <col min="4356" max="4356" width="11.625" style="73" customWidth="1"/>
    <col min="4357" max="4357" width="18" style="73" customWidth="1"/>
    <col min="4358" max="4358" width="9" style="73" customWidth="1"/>
    <col min="4359" max="4359" width="0" style="73" hidden="1" customWidth="1"/>
    <col min="4360" max="4608" width="9" style="73"/>
    <col min="4609" max="4609" width="17.125" style="73" customWidth="1"/>
    <col min="4610" max="4610" width="26.25" style="73" customWidth="1"/>
    <col min="4611" max="4611" width="11.375" style="73" customWidth="1"/>
    <col min="4612" max="4612" width="11.625" style="73" customWidth="1"/>
    <col min="4613" max="4613" width="18" style="73" customWidth="1"/>
    <col min="4614" max="4614" width="9" style="73" customWidth="1"/>
    <col min="4615" max="4615" width="0" style="73" hidden="1" customWidth="1"/>
    <col min="4616" max="4864" width="9" style="73"/>
    <col min="4865" max="4865" width="17.125" style="73" customWidth="1"/>
    <col min="4866" max="4866" width="26.25" style="73" customWidth="1"/>
    <col min="4867" max="4867" width="11.375" style="73" customWidth="1"/>
    <col min="4868" max="4868" width="11.625" style="73" customWidth="1"/>
    <col min="4869" max="4869" width="18" style="73" customWidth="1"/>
    <col min="4870" max="4870" width="9" style="73" customWidth="1"/>
    <col min="4871" max="4871" width="0" style="73" hidden="1" customWidth="1"/>
    <col min="4872" max="5120" width="9" style="73"/>
    <col min="5121" max="5121" width="17.125" style="73" customWidth="1"/>
    <col min="5122" max="5122" width="26.25" style="73" customWidth="1"/>
    <col min="5123" max="5123" width="11.375" style="73" customWidth="1"/>
    <col min="5124" max="5124" width="11.625" style="73" customWidth="1"/>
    <col min="5125" max="5125" width="18" style="73" customWidth="1"/>
    <col min="5126" max="5126" width="9" style="73" customWidth="1"/>
    <col min="5127" max="5127" width="0" style="73" hidden="1" customWidth="1"/>
    <col min="5128" max="5376" width="9" style="73"/>
    <col min="5377" max="5377" width="17.125" style="73" customWidth="1"/>
    <col min="5378" max="5378" width="26.25" style="73" customWidth="1"/>
    <col min="5379" max="5379" width="11.375" style="73" customWidth="1"/>
    <col min="5380" max="5380" width="11.625" style="73" customWidth="1"/>
    <col min="5381" max="5381" width="18" style="73" customWidth="1"/>
    <col min="5382" max="5382" width="9" style="73" customWidth="1"/>
    <col min="5383" max="5383" width="0" style="73" hidden="1" customWidth="1"/>
    <col min="5384" max="5632" width="9" style="73"/>
    <col min="5633" max="5633" width="17.125" style="73" customWidth="1"/>
    <col min="5634" max="5634" width="26.25" style="73" customWidth="1"/>
    <col min="5635" max="5635" width="11.375" style="73" customWidth="1"/>
    <col min="5636" max="5636" width="11.625" style="73" customWidth="1"/>
    <col min="5637" max="5637" width="18" style="73" customWidth="1"/>
    <col min="5638" max="5638" width="9" style="73" customWidth="1"/>
    <col min="5639" max="5639" width="0" style="73" hidden="1" customWidth="1"/>
    <col min="5640" max="5888" width="9" style="73"/>
    <col min="5889" max="5889" width="17.125" style="73" customWidth="1"/>
    <col min="5890" max="5890" width="26.25" style="73" customWidth="1"/>
    <col min="5891" max="5891" width="11.375" style="73" customWidth="1"/>
    <col min="5892" max="5892" width="11.625" style="73" customWidth="1"/>
    <col min="5893" max="5893" width="18" style="73" customWidth="1"/>
    <col min="5894" max="5894" width="9" style="73" customWidth="1"/>
    <col min="5895" max="5895" width="0" style="73" hidden="1" customWidth="1"/>
    <col min="5896" max="6144" width="9" style="73"/>
    <col min="6145" max="6145" width="17.125" style="73" customWidth="1"/>
    <col min="6146" max="6146" width="26.25" style="73" customWidth="1"/>
    <col min="6147" max="6147" width="11.375" style="73" customWidth="1"/>
    <col min="6148" max="6148" width="11.625" style="73" customWidth="1"/>
    <col min="6149" max="6149" width="18" style="73" customWidth="1"/>
    <col min="6150" max="6150" width="9" style="73" customWidth="1"/>
    <col min="6151" max="6151" width="0" style="73" hidden="1" customWidth="1"/>
    <col min="6152" max="6400" width="9" style="73"/>
    <col min="6401" max="6401" width="17.125" style="73" customWidth="1"/>
    <col min="6402" max="6402" width="26.25" style="73" customWidth="1"/>
    <col min="6403" max="6403" width="11.375" style="73" customWidth="1"/>
    <col min="6404" max="6404" width="11.625" style="73" customWidth="1"/>
    <col min="6405" max="6405" width="18" style="73" customWidth="1"/>
    <col min="6406" max="6406" width="9" style="73" customWidth="1"/>
    <col min="6407" max="6407" width="0" style="73" hidden="1" customWidth="1"/>
    <col min="6408" max="6656" width="9" style="73"/>
    <col min="6657" max="6657" width="17.125" style="73" customWidth="1"/>
    <col min="6658" max="6658" width="26.25" style="73" customWidth="1"/>
    <col min="6659" max="6659" width="11.375" style="73" customWidth="1"/>
    <col min="6660" max="6660" width="11.625" style="73" customWidth="1"/>
    <col min="6661" max="6661" width="18" style="73" customWidth="1"/>
    <col min="6662" max="6662" width="9" style="73" customWidth="1"/>
    <col min="6663" max="6663" width="0" style="73" hidden="1" customWidth="1"/>
    <col min="6664" max="6912" width="9" style="73"/>
    <col min="6913" max="6913" width="17.125" style="73" customWidth="1"/>
    <col min="6914" max="6914" width="26.25" style="73" customWidth="1"/>
    <col min="6915" max="6915" width="11.375" style="73" customWidth="1"/>
    <col min="6916" max="6916" width="11.625" style="73" customWidth="1"/>
    <col min="6917" max="6917" width="18" style="73" customWidth="1"/>
    <col min="6918" max="6918" width="9" style="73" customWidth="1"/>
    <col min="6919" max="6919" width="0" style="73" hidden="1" customWidth="1"/>
    <col min="6920" max="7168" width="9" style="73"/>
    <col min="7169" max="7169" width="17.125" style="73" customWidth="1"/>
    <col min="7170" max="7170" width="26.25" style="73" customWidth="1"/>
    <col min="7171" max="7171" width="11.375" style="73" customWidth="1"/>
    <col min="7172" max="7172" width="11.625" style="73" customWidth="1"/>
    <col min="7173" max="7173" width="18" style="73" customWidth="1"/>
    <col min="7174" max="7174" width="9" style="73" customWidth="1"/>
    <col min="7175" max="7175" width="0" style="73" hidden="1" customWidth="1"/>
    <col min="7176" max="7424" width="9" style="73"/>
    <col min="7425" max="7425" width="17.125" style="73" customWidth="1"/>
    <col min="7426" max="7426" width="26.25" style="73" customWidth="1"/>
    <col min="7427" max="7427" width="11.375" style="73" customWidth="1"/>
    <col min="7428" max="7428" width="11.625" style="73" customWidth="1"/>
    <col min="7429" max="7429" width="18" style="73" customWidth="1"/>
    <col min="7430" max="7430" width="9" style="73" customWidth="1"/>
    <col min="7431" max="7431" width="0" style="73" hidden="1" customWidth="1"/>
    <col min="7432" max="7680" width="9" style="73"/>
    <col min="7681" max="7681" width="17.125" style="73" customWidth="1"/>
    <col min="7682" max="7682" width="26.25" style="73" customWidth="1"/>
    <col min="7683" max="7683" width="11.375" style="73" customWidth="1"/>
    <col min="7684" max="7684" width="11.625" style="73" customWidth="1"/>
    <col min="7685" max="7685" width="18" style="73" customWidth="1"/>
    <col min="7686" max="7686" width="9" style="73" customWidth="1"/>
    <col min="7687" max="7687" width="0" style="73" hidden="1" customWidth="1"/>
    <col min="7688" max="7936" width="9" style="73"/>
    <col min="7937" max="7937" width="17.125" style="73" customWidth="1"/>
    <col min="7938" max="7938" width="26.25" style="73" customWidth="1"/>
    <col min="7939" max="7939" width="11.375" style="73" customWidth="1"/>
    <col min="7940" max="7940" width="11.625" style="73" customWidth="1"/>
    <col min="7941" max="7941" width="18" style="73" customWidth="1"/>
    <col min="7942" max="7942" width="9" style="73" customWidth="1"/>
    <col min="7943" max="7943" width="0" style="73" hidden="1" customWidth="1"/>
    <col min="7944" max="8192" width="9" style="73"/>
    <col min="8193" max="8193" width="17.125" style="73" customWidth="1"/>
    <col min="8194" max="8194" width="26.25" style="73" customWidth="1"/>
    <col min="8195" max="8195" width="11.375" style="73" customWidth="1"/>
    <col min="8196" max="8196" width="11.625" style="73" customWidth="1"/>
    <col min="8197" max="8197" width="18" style="73" customWidth="1"/>
    <col min="8198" max="8198" width="9" style="73" customWidth="1"/>
    <col min="8199" max="8199" width="0" style="73" hidden="1" customWidth="1"/>
    <col min="8200" max="8448" width="9" style="73"/>
    <col min="8449" max="8449" width="17.125" style="73" customWidth="1"/>
    <col min="8450" max="8450" width="26.25" style="73" customWidth="1"/>
    <col min="8451" max="8451" width="11.375" style="73" customWidth="1"/>
    <col min="8452" max="8452" width="11.625" style="73" customWidth="1"/>
    <col min="8453" max="8453" width="18" style="73" customWidth="1"/>
    <col min="8454" max="8454" width="9" style="73" customWidth="1"/>
    <col min="8455" max="8455" width="0" style="73" hidden="1" customWidth="1"/>
    <col min="8456" max="8704" width="9" style="73"/>
    <col min="8705" max="8705" width="17.125" style="73" customWidth="1"/>
    <col min="8706" max="8706" width="26.25" style="73" customWidth="1"/>
    <col min="8707" max="8707" width="11.375" style="73" customWidth="1"/>
    <col min="8708" max="8708" width="11.625" style="73" customWidth="1"/>
    <col min="8709" max="8709" width="18" style="73" customWidth="1"/>
    <col min="8710" max="8710" width="9" style="73" customWidth="1"/>
    <col min="8711" max="8711" width="0" style="73" hidden="1" customWidth="1"/>
    <col min="8712" max="8960" width="9" style="73"/>
    <col min="8961" max="8961" width="17.125" style="73" customWidth="1"/>
    <col min="8962" max="8962" width="26.25" style="73" customWidth="1"/>
    <col min="8963" max="8963" width="11.375" style="73" customWidth="1"/>
    <col min="8964" max="8964" width="11.625" style="73" customWidth="1"/>
    <col min="8965" max="8965" width="18" style="73" customWidth="1"/>
    <col min="8966" max="8966" width="9" style="73" customWidth="1"/>
    <col min="8967" max="8967" width="0" style="73" hidden="1" customWidth="1"/>
    <col min="8968" max="9216" width="9" style="73"/>
    <col min="9217" max="9217" width="17.125" style="73" customWidth="1"/>
    <col min="9218" max="9218" width="26.25" style="73" customWidth="1"/>
    <col min="9219" max="9219" width="11.375" style="73" customWidth="1"/>
    <col min="9220" max="9220" width="11.625" style="73" customWidth="1"/>
    <col min="9221" max="9221" width="18" style="73" customWidth="1"/>
    <col min="9222" max="9222" width="9" style="73" customWidth="1"/>
    <col min="9223" max="9223" width="0" style="73" hidden="1" customWidth="1"/>
    <col min="9224" max="9472" width="9" style="73"/>
    <col min="9473" max="9473" width="17.125" style="73" customWidth="1"/>
    <col min="9474" max="9474" width="26.25" style="73" customWidth="1"/>
    <col min="9475" max="9475" width="11.375" style="73" customWidth="1"/>
    <col min="9476" max="9476" width="11.625" style="73" customWidth="1"/>
    <col min="9477" max="9477" width="18" style="73" customWidth="1"/>
    <col min="9478" max="9478" width="9" style="73" customWidth="1"/>
    <col min="9479" max="9479" width="0" style="73" hidden="1" customWidth="1"/>
    <col min="9480" max="9728" width="9" style="73"/>
    <col min="9729" max="9729" width="17.125" style="73" customWidth="1"/>
    <col min="9730" max="9730" width="26.25" style="73" customWidth="1"/>
    <col min="9731" max="9731" width="11.375" style="73" customWidth="1"/>
    <col min="9732" max="9732" width="11.625" style="73" customWidth="1"/>
    <col min="9733" max="9733" width="18" style="73" customWidth="1"/>
    <col min="9734" max="9734" width="9" style="73" customWidth="1"/>
    <col min="9735" max="9735" width="0" style="73" hidden="1" customWidth="1"/>
    <col min="9736" max="9984" width="9" style="73"/>
    <col min="9985" max="9985" width="17.125" style="73" customWidth="1"/>
    <col min="9986" max="9986" width="26.25" style="73" customWidth="1"/>
    <col min="9987" max="9987" width="11.375" style="73" customWidth="1"/>
    <col min="9988" max="9988" width="11.625" style="73" customWidth="1"/>
    <col min="9989" max="9989" width="18" style="73" customWidth="1"/>
    <col min="9990" max="9990" width="9" style="73" customWidth="1"/>
    <col min="9991" max="9991" width="0" style="73" hidden="1" customWidth="1"/>
    <col min="9992" max="10240" width="9" style="73"/>
    <col min="10241" max="10241" width="17.125" style="73" customWidth="1"/>
    <col min="10242" max="10242" width="26.25" style="73" customWidth="1"/>
    <col min="10243" max="10243" width="11.375" style="73" customWidth="1"/>
    <col min="10244" max="10244" width="11.625" style="73" customWidth="1"/>
    <col min="10245" max="10245" width="18" style="73" customWidth="1"/>
    <col min="10246" max="10246" width="9" style="73" customWidth="1"/>
    <col min="10247" max="10247" width="0" style="73" hidden="1" customWidth="1"/>
    <col min="10248" max="10496" width="9" style="73"/>
    <col min="10497" max="10497" width="17.125" style="73" customWidth="1"/>
    <col min="10498" max="10498" width="26.25" style="73" customWidth="1"/>
    <col min="10499" max="10499" width="11.375" style="73" customWidth="1"/>
    <col min="10500" max="10500" width="11.625" style="73" customWidth="1"/>
    <col min="10501" max="10501" width="18" style="73" customWidth="1"/>
    <col min="10502" max="10502" width="9" style="73" customWidth="1"/>
    <col min="10503" max="10503" width="0" style="73" hidden="1" customWidth="1"/>
    <col min="10504" max="10752" width="9" style="73"/>
    <col min="10753" max="10753" width="17.125" style="73" customWidth="1"/>
    <col min="10754" max="10754" width="26.25" style="73" customWidth="1"/>
    <col min="10755" max="10755" width="11.375" style="73" customWidth="1"/>
    <col min="10756" max="10756" width="11.625" style="73" customWidth="1"/>
    <col min="10757" max="10757" width="18" style="73" customWidth="1"/>
    <col min="10758" max="10758" width="9" style="73" customWidth="1"/>
    <col min="10759" max="10759" width="0" style="73" hidden="1" customWidth="1"/>
    <col min="10760" max="11008" width="9" style="73"/>
    <col min="11009" max="11009" width="17.125" style="73" customWidth="1"/>
    <col min="11010" max="11010" width="26.25" style="73" customWidth="1"/>
    <col min="11011" max="11011" width="11.375" style="73" customWidth="1"/>
    <col min="11012" max="11012" width="11.625" style="73" customWidth="1"/>
    <col min="11013" max="11013" width="18" style="73" customWidth="1"/>
    <col min="11014" max="11014" width="9" style="73" customWidth="1"/>
    <col min="11015" max="11015" width="0" style="73" hidden="1" customWidth="1"/>
    <col min="11016" max="11264" width="9" style="73"/>
    <col min="11265" max="11265" width="17.125" style="73" customWidth="1"/>
    <col min="11266" max="11266" width="26.25" style="73" customWidth="1"/>
    <col min="11267" max="11267" width="11.375" style="73" customWidth="1"/>
    <col min="11268" max="11268" width="11.625" style="73" customWidth="1"/>
    <col min="11269" max="11269" width="18" style="73" customWidth="1"/>
    <col min="11270" max="11270" width="9" style="73" customWidth="1"/>
    <col min="11271" max="11271" width="0" style="73" hidden="1" customWidth="1"/>
    <col min="11272" max="11520" width="9" style="73"/>
    <col min="11521" max="11521" width="17.125" style="73" customWidth="1"/>
    <col min="11522" max="11522" width="26.25" style="73" customWidth="1"/>
    <col min="11523" max="11523" width="11.375" style="73" customWidth="1"/>
    <col min="11524" max="11524" width="11.625" style="73" customWidth="1"/>
    <col min="11525" max="11525" width="18" style="73" customWidth="1"/>
    <col min="11526" max="11526" width="9" style="73" customWidth="1"/>
    <col min="11527" max="11527" width="0" style="73" hidden="1" customWidth="1"/>
    <col min="11528" max="11776" width="9" style="73"/>
    <col min="11777" max="11777" width="17.125" style="73" customWidth="1"/>
    <col min="11778" max="11778" width="26.25" style="73" customWidth="1"/>
    <col min="11779" max="11779" width="11.375" style="73" customWidth="1"/>
    <col min="11780" max="11780" width="11.625" style="73" customWidth="1"/>
    <col min="11781" max="11781" width="18" style="73" customWidth="1"/>
    <col min="11782" max="11782" width="9" style="73" customWidth="1"/>
    <col min="11783" max="11783" width="0" style="73" hidden="1" customWidth="1"/>
    <col min="11784" max="12032" width="9" style="73"/>
    <col min="12033" max="12033" width="17.125" style="73" customWidth="1"/>
    <col min="12034" max="12034" width="26.25" style="73" customWidth="1"/>
    <col min="12035" max="12035" width="11.375" style="73" customWidth="1"/>
    <col min="12036" max="12036" width="11.625" style="73" customWidth="1"/>
    <col min="12037" max="12037" width="18" style="73" customWidth="1"/>
    <col min="12038" max="12038" width="9" style="73" customWidth="1"/>
    <col min="12039" max="12039" width="0" style="73" hidden="1" customWidth="1"/>
    <col min="12040" max="12288" width="9" style="73"/>
    <col min="12289" max="12289" width="17.125" style="73" customWidth="1"/>
    <col min="12290" max="12290" width="26.25" style="73" customWidth="1"/>
    <col min="12291" max="12291" width="11.375" style="73" customWidth="1"/>
    <col min="12292" max="12292" width="11.625" style="73" customWidth="1"/>
    <col min="12293" max="12293" width="18" style="73" customWidth="1"/>
    <col min="12294" max="12294" width="9" style="73" customWidth="1"/>
    <col min="12295" max="12295" width="0" style="73" hidden="1" customWidth="1"/>
    <col min="12296" max="12544" width="9" style="73"/>
    <col min="12545" max="12545" width="17.125" style="73" customWidth="1"/>
    <col min="12546" max="12546" width="26.25" style="73" customWidth="1"/>
    <col min="12547" max="12547" width="11.375" style="73" customWidth="1"/>
    <col min="12548" max="12548" width="11.625" style="73" customWidth="1"/>
    <col min="12549" max="12549" width="18" style="73" customWidth="1"/>
    <col min="12550" max="12550" width="9" style="73" customWidth="1"/>
    <col min="12551" max="12551" width="0" style="73" hidden="1" customWidth="1"/>
    <col min="12552" max="12800" width="9" style="73"/>
    <col min="12801" max="12801" width="17.125" style="73" customWidth="1"/>
    <col min="12802" max="12802" width="26.25" style="73" customWidth="1"/>
    <col min="12803" max="12803" width="11.375" style="73" customWidth="1"/>
    <col min="12804" max="12804" width="11.625" style="73" customWidth="1"/>
    <col min="12805" max="12805" width="18" style="73" customWidth="1"/>
    <col min="12806" max="12806" width="9" style="73" customWidth="1"/>
    <col min="12807" max="12807" width="0" style="73" hidden="1" customWidth="1"/>
    <col min="12808" max="13056" width="9" style="73"/>
    <col min="13057" max="13057" width="17.125" style="73" customWidth="1"/>
    <col min="13058" max="13058" width="26.25" style="73" customWidth="1"/>
    <col min="13059" max="13059" width="11.375" style="73" customWidth="1"/>
    <col min="13060" max="13060" width="11.625" style="73" customWidth="1"/>
    <col min="13061" max="13061" width="18" style="73" customWidth="1"/>
    <col min="13062" max="13062" width="9" style="73" customWidth="1"/>
    <col min="13063" max="13063" width="0" style="73" hidden="1" customWidth="1"/>
    <col min="13064" max="13312" width="9" style="73"/>
    <col min="13313" max="13313" width="17.125" style="73" customWidth="1"/>
    <col min="13314" max="13314" width="26.25" style="73" customWidth="1"/>
    <col min="13315" max="13315" width="11.375" style="73" customWidth="1"/>
    <col min="13316" max="13316" width="11.625" style="73" customWidth="1"/>
    <col min="13317" max="13317" width="18" style="73" customWidth="1"/>
    <col min="13318" max="13318" width="9" style="73" customWidth="1"/>
    <col min="13319" max="13319" width="0" style="73" hidden="1" customWidth="1"/>
    <col min="13320" max="13568" width="9" style="73"/>
    <col min="13569" max="13569" width="17.125" style="73" customWidth="1"/>
    <col min="13570" max="13570" width="26.25" style="73" customWidth="1"/>
    <col min="13571" max="13571" width="11.375" style="73" customWidth="1"/>
    <col min="13572" max="13572" width="11.625" style="73" customWidth="1"/>
    <col min="13573" max="13573" width="18" style="73" customWidth="1"/>
    <col min="13574" max="13574" width="9" style="73" customWidth="1"/>
    <col min="13575" max="13575" width="0" style="73" hidden="1" customWidth="1"/>
    <col min="13576" max="13824" width="9" style="73"/>
    <col min="13825" max="13825" width="17.125" style="73" customWidth="1"/>
    <col min="13826" max="13826" width="26.25" style="73" customWidth="1"/>
    <col min="13827" max="13827" width="11.375" style="73" customWidth="1"/>
    <col min="13828" max="13828" width="11.625" style="73" customWidth="1"/>
    <col min="13829" max="13829" width="18" style="73" customWidth="1"/>
    <col min="13830" max="13830" width="9" style="73" customWidth="1"/>
    <col min="13831" max="13831" width="0" style="73" hidden="1" customWidth="1"/>
    <col min="13832" max="14080" width="9" style="73"/>
    <col min="14081" max="14081" width="17.125" style="73" customWidth="1"/>
    <col min="14082" max="14082" width="26.25" style="73" customWidth="1"/>
    <col min="14083" max="14083" width="11.375" style="73" customWidth="1"/>
    <col min="14084" max="14084" width="11.625" style="73" customWidth="1"/>
    <col min="14085" max="14085" width="18" style="73" customWidth="1"/>
    <col min="14086" max="14086" width="9" style="73" customWidth="1"/>
    <col min="14087" max="14087" width="0" style="73" hidden="1" customWidth="1"/>
    <col min="14088" max="14336" width="9" style="73"/>
    <col min="14337" max="14337" width="17.125" style="73" customWidth="1"/>
    <col min="14338" max="14338" width="26.25" style="73" customWidth="1"/>
    <col min="14339" max="14339" width="11.375" style="73" customWidth="1"/>
    <col min="14340" max="14340" width="11.625" style="73" customWidth="1"/>
    <col min="14341" max="14341" width="18" style="73" customWidth="1"/>
    <col min="14342" max="14342" width="9" style="73" customWidth="1"/>
    <col min="14343" max="14343" width="0" style="73" hidden="1" customWidth="1"/>
    <col min="14344" max="14592" width="9" style="73"/>
    <col min="14593" max="14593" width="17.125" style="73" customWidth="1"/>
    <col min="14594" max="14594" width="26.25" style="73" customWidth="1"/>
    <col min="14595" max="14595" width="11.375" style="73" customWidth="1"/>
    <col min="14596" max="14596" width="11.625" style="73" customWidth="1"/>
    <col min="14597" max="14597" width="18" style="73" customWidth="1"/>
    <col min="14598" max="14598" width="9" style="73" customWidth="1"/>
    <col min="14599" max="14599" width="0" style="73" hidden="1" customWidth="1"/>
    <col min="14600" max="14848" width="9" style="73"/>
    <col min="14849" max="14849" width="17.125" style="73" customWidth="1"/>
    <col min="14850" max="14850" width="26.25" style="73" customWidth="1"/>
    <col min="14851" max="14851" width="11.375" style="73" customWidth="1"/>
    <col min="14852" max="14852" width="11.625" style="73" customWidth="1"/>
    <col min="14853" max="14853" width="18" style="73" customWidth="1"/>
    <col min="14854" max="14854" width="9" style="73" customWidth="1"/>
    <col min="14855" max="14855" width="0" style="73" hidden="1" customWidth="1"/>
    <col min="14856" max="15104" width="9" style="73"/>
    <col min="15105" max="15105" width="17.125" style="73" customWidth="1"/>
    <col min="15106" max="15106" width="26.25" style="73" customWidth="1"/>
    <col min="15107" max="15107" width="11.375" style="73" customWidth="1"/>
    <col min="15108" max="15108" width="11.625" style="73" customWidth="1"/>
    <col min="15109" max="15109" width="18" style="73" customWidth="1"/>
    <col min="15110" max="15110" width="9" style="73" customWidth="1"/>
    <col min="15111" max="15111" width="0" style="73" hidden="1" customWidth="1"/>
    <col min="15112" max="15360" width="9" style="73"/>
    <col min="15361" max="15361" width="17.125" style="73" customWidth="1"/>
    <col min="15362" max="15362" width="26.25" style="73" customWidth="1"/>
    <col min="15363" max="15363" width="11.375" style="73" customWidth="1"/>
    <col min="15364" max="15364" width="11.625" style="73" customWidth="1"/>
    <col min="15365" max="15365" width="18" style="73" customWidth="1"/>
    <col min="15366" max="15366" width="9" style="73" customWidth="1"/>
    <col min="15367" max="15367" width="0" style="73" hidden="1" customWidth="1"/>
    <col min="15368" max="15616" width="9" style="73"/>
    <col min="15617" max="15617" width="17.125" style="73" customWidth="1"/>
    <col min="15618" max="15618" width="26.25" style="73" customWidth="1"/>
    <col min="15619" max="15619" width="11.375" style="73" customWidth="1"/>
    <col min="15620" max="15620" width="11.625" style="73" customWidth="1"/>
    <col min="15621" max="15621" width="18" style="73" customWidth="1"/>
    <col min="15622" max="15622" width="9" style="73" customWidth="1"/>
    <col min="15623" max="15623" width="0" style="73" hidden="1" customWidth="1"/>
    <col min="15624" max="15872" width="9" style="73"/>
    <col min="15873" max="15873" width="17.125" style="73" customWidth="1"/>
    <col min="15874" max="15874" width="26.25" style="73" customWidth="1"/>
    <col min="15875" max="15875" width="11.375" style="73" customWidth="1"/>
    <col min="15876" max="15876" width="11.625" style="73" customWidth="1"/>
    <col min="15877" max="15877" width="18" style="73" customWidth="1"/>
    <col min="15878" max="15878" width="9" style="73" customWidth="1"/>
    <col min="15879" max="15879" width="0" style="73" hidden="1" customWidth="1"/>
    <col min="15880" max="16128" width="9" style="73"/>
    <col min="16129" max="16129" width="17.125" style="73" customWidth="1"/>
    <col min="16130" max="16130" width="26.25" style="73" customWidth="1"/>
    <col min="16131" max="16131" width="11.375" style="73" customWidth="1"/>
    <col min="16132" max="16132" width="11.625" style="73" customWidth="1"/>
    <col min="16133" max="16133" width="18" style="73" customWidth="1"/>
    <col min="16134" max="16134" width="9" style="73" customWidth="1"/>
    <col min="16135" max="16135" width="0" style="73" hidden="1" customWidth="1"/>
    <col min="16136" max="16384" width="9" style="73"/>
  </cols>
  <sheetData>
    <row r="1" spans="1:5" ht="24.95" customHeight="1">
      <c r="B1" s="46" t="s">
        <v>256</v>
      </c>
    </row>
    <row r="2" spans="1:5" ht="24.95" customHeight="1">
      <c r="B2" s="46" t="s">
        <v>189</v>
      </c>
      <c r="C2" s="46"/>
      <c r="D2" s="46"/>
    </row>
    <row r="3" spans="1:5" ht="24.95" customHeight="1">
      <c r="B3" s="46"/>
      <c r="C3" s="46"/>
      <c r="D3" s="46"/>
    </row>
    <row r="4" spans="1:5" ht="24.95" customHeight="1"/>
    <row r="5" spans="1:5" ht="36.75" customHeight="1">
      <c r="A5" s="156" t="s">
        <v>190</v>
      </c>
      <c r="B5" s="169"/>
      <c r="C5" s="163"/>
    </row>
    <row r="6" spans="1:5" ht="36.75" customHeight="1">
      <c r="A6" s="157" t="s">
        <v>191</v>
      </c>
      <c r="B6" s="158"/>
      <c r="C6" s="170"/>
    </row>
    <row r="7" spans="1:5" ht="36.75" customHeight="1">
      <c r="A7" s="154" t="s">
        <v>23</v>
      </c>
      <c r="B7" s="159"/>
      <c r="D7" s="156" t="s">
        <v>192</v>
      </c>
      <c r="E7" s="170"/>
    </row>
    <row r="8" spans="1:5" ht="50.25" customHeight="1">
      <c r="A8" s="156" t="s">
        <v>24</v>
      </c>
      <c r="B8" s="171" t="s">
        <v>25</v>
      </c>
      <c r="C8" s="172"/>
      <c r="D8" s="172"/>
      <c r="E8" s="170"/>
    </row>
    <row r="9" spans="1:5" ht="24.95" customHeight="1">
      <c r="A9" s="49"/>
    </row>
    <row r="10" spans="1:5" ht="24.95" customHeight="1"/>
    <row r="11" spans="1:5" ht="24.95" customHeight="1">
      <c r="A11" s="49" t="s">
        <v>193</v>
      </c>
    </row>
    <row r="12" spans="1:5" ht="24.95" customHeight="1">
      <c r="A12" s="152"/>
      <c r="B12" s="82" t="s">
        <v>11</v>
      </c>
      <c r="C12" s="153" t="s">
        <v>1</v>
      </c>
      <c r="D12" s="153" t="s">
        <v>9</v>
      </c>
      <c r="E12" s="82" t="s">
        <v>19</v>
      </c>
    </row>
    <row r="13" spans="1:5" ht="24.95" customHeight="1">
      <c r="A13" s="154" t="s">
        <v>2</v>
      </c>
      <c r="B13" s="152"/>
      <c r="C13" s="152"/>
      <c r="D13" s="152"/>
      <c r="E13" s="152"/>
    </row>
    <row r="14" spans="1:5" ht="24.95" customHeight="1">
      <c r="A14" s="154" t="s">
        <v>237</v>
      </c>
      <c r="B14" s="152"/>
      <c r="C14" s="152"/>
      <c r="D14" s="152"/>
      <c r="E14" s="152"/>
    </row>
    <row r="15" spans="1:5" ht="24.95" customHeight="1">
      <c r="A15" s="154" t="s">
        <v>236</v>
      </c>
      <c r="B15" s="152"/>
      <c r="C15" s="152"/>
      <c r="D15" s="152"/>
      <c r="E15" s="152"/>
    </row>
    <row r="16" spans="1:5" ht="24.95" customHeight="1">
      <c r="A16" s="154" t="s">
        <v>194</v>
      </c>
      <c r="B16" s="152"/>
      <c r="C16" s="152"/>
      <c r="D16" s="152"/>
      <c r="E16" s="152"/>
    </row>
    <row r="17" spans="1:7" ht="24.95" customHeight="1">
      <c r="A17" s="154" t="s">
        <v>195</v>
      </c>
      <c r="B17" s="152"/>
      <c r="C17" s="152"/>
      <c r="D17" s="152"/>
      <c r="E17" s="152"/>
    </row>
    <row r="18" spans="1:7" ht="24.95" customHeight="1">
      <c r="A18" s="154" t="s">
        <v>196</v>
      </c>
      <c r="B18" s="152"/>
      <c r="C18" s="152"/>
      <c r="D18" s="152"/>
      <c r="E18" s="152"/>
      <c r="G18" s="73">
        <f>IF(COUNTA(B13:B18)&gt;0,1,0)</f>
        <v>0</v>
      </c>
    </row>
    <row r="19" spans="1:7" ht="24.95" customHeight="1">
      <c r="A19" s="74" t="s">
        <v>197</v>
      </c>
    </row>
    <row r="20" spans="1:7" ht="24.95" customHeight="1">
      <c r="A20" s="74" t="s">
        <v>198</v>
      </c>
    </row>
  </sheetData>
  <sheetProtection sheet="1" objects="1" scenarios="1" selectLockedCells="1"/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Normal="100" workbookViewId="0">
      <selection activeCell="H7" sqref="H7"/>
    </sheetView>
  </sheetViews>
  <sheetFormatPr defaultRowHeight="13.5"/>
  <cols>
    <col min="1" max="1" width="12.625" style="74" customWidth="1"/>
    <col min="2" max="2" width="32.625" style="74" customWidth="1"/>
    <col min="3" max="3" width="12.625" style="74" customWidth="1"/>
    <col min="4" max="4" width="32.625" style="74" customWidth="1"/>
    <col min="5" max="5" width="9" style="74" customWidth="1"/>
    <col min="6" max="6" width="9" style="73" hidden="1" customWidth="1"/>
    <col min="7" max="256" width="9" style="73"/>
    <col min="257" max="257" width="12.625" style="73" customWidth="1"/>
    <col min="258" max="258" width="32.625" style="73" customWidth="1"/>
    <col min="259" max="259" width="12.625" style="73" customWidth="1"/>
    <col min="260" max="260" width="32.625" style="73" customWidth="1"/>
    <col min="261" max="261" width="9" style="73" customWidth="1"/>
    <col min="262" max="262" width="0" style="73" hidden="1" customWidth="1"/>
    <col min="263" max="512" width="9" style="73"/>
    <col min="513" max="513" width="12.625" style="73" customWidth="1"/>
    <col min="514" max="514" width="32.625" style="73" customWidth="1"/>
    <col min="515" max="515" width="12.625" style="73" customWidth="1"/>
    <col min="516" max="516" width="32.625" style="73" customWidth="1"/>
    <col min="517" max="517" width="9" style="73" customWidth="1"/>
    <col min="518" max="518" width="0" style="73" hidden="1" customWidth="1"/>
    <col min="519" max="768" width="9" style="73"/>
    <col min="769" max="769" width="12.625" style="73" customWidth="1"/>
    <col min="770" max="770" width="32.625" style="73" customWidth="1"/>
    <col min="771" max="771" width="12.625" style="73" customWidth="1"/>
    <col min="772" max="772" width="32.625" style="73" customWidth="1"/>
    <col min="773" max="773" width="9" style="73" customWidth="1"/>
    <col min="774" max="774" width="0" style="73" hidden="1" customWidth="1"/>
    <col min="775" max="1024" width="9" style="73"/>
    <col min="1025" max="1025" width="12.625" style="73" customWidth="1"/>
    <col min="1026" max="1026" width="32.625" style="73" customWidth="1"/>
    <col min="1027" max="1027" width="12.625" style="73" customWidth="1"/>
    <col min="1028" max="1028" width="32.625" style="73" customWidth="1"/>
    <col min="1029" max="1029" width="9" style="73" customWidth="1"/>
    <col min="1030" max="1030" width="0" style="73" hidden="1" customWidth="1"/>
    <col min="1031" max="1280" width="9" style="73"/>
    <col min="1281" max="1281" width="12.625" style="73" customWidth="1"/>
    <col min="1282" max="1282" width="32.625" style="73" customWidth="1"/>
    <col min="1283" max="1283" width="12.625" style="73" customWidth="1"/>
    <col min="1284" max="1284" width="32.625" style="73" customWidth="1"/>
    <col min="1285" max="1285" width="9" style="73" customWidth="1"/>
    <col min="1286" max="1286" width="0" style="73" hidden="1" customWidth="1"/>
    <col min="1287" max="1536" width="9" style="73"/>
    <col min="1537" max="1537" width="12.625" style="73" customWidth="1"/>
    <col min="1538" max="1538" width="32.625" style="73" customWidth="1"/>
    <col min="1539" max="1539" width="12.625" style="73" customWidth="1"/>
    <col min="1540" max="1540" width="32.625" style="73" customWidth="1"/>
    <col min="1541" max="1541" width="9" style="73" customWidth="1"/>
    <col min="1542" max="1542" width="0" style="73" hidden="1" customWidth="1"/>
    <col min="1543" max="1792" width="9" style="73"/>
    <col min="1793" max="1793" width="12.625" style="73" customWidth="1"/>
    <col min="1794" max="1794" width="32.625" style="73" customWidth="1"/>
    <col min="1795" max="1795" width="12.625" style="73" customWidth="1"/>
    <col min="1796" max="1796" width="32.625" style="73" customWidth="1"/>
    <col min="1797" max="1797" width="9" style="73" customWidth="1"/>
    <col min="1798" max="1798" width="0" style="73" hidden="1" customWidth="1"/>
    <col min="1799" max="2048" width="9" style="73"/>
    <col min="2049" max="2049" width="12.625" style="73" customWidth="1"/>
    <col min="2050" max="2050" width="32.625" style="73" customWidth="1"/>
    <col min="2051" max="2051" width="12.625" style="73" customWidth="1"/>
    <col min="2052" max="2052" width="32.625" style="73" customWidth="1"/>
    <col min="2053" max="2053" width="9" style="73" customWidth="1"/>
    <col min="2054" max="2054" width="0" style="73" hidden="1" customWidth="1"/>
    <col min="2055" max="2304" width="9" style="73"/>
    <col min="2305" max="2305" width="12.625" style="73" customWidth="1"/>
    <col min="2306" max="2306" width="32.625" style="73" customWidth="1"/>
    <col min="2307" max="2307" width="12.625" style="73" customWidth="1"/>
    <col min="2308" max="2308" width="32.625" style="73" customWidth="1"/>
    <col min="2309" max="2309" width="9" style="73" customWidth="1"/>
    <col min="2310" max="2310" width="0" style="73" hidden="1" customWidth="1"/>
    <col min="2311" max="2560" width="9" style="73"/>
    <col min="2561" max="2561" width="12.625" style="73" customWidth="1"/>
    <col min="2562" max="2562" width="32.625" style="73" customWidth="1"/>
    <col min="2563" max="2563" width="12.625" style="73" customWidth="1"/>
    <col min="2564" max="2564" width="32.625" style="73" customWidth="1"/>
    <col min="2565" max="2565" width="9" style="73" customWidth="1"/>
    <col min="2566" max="2566" width="0" style="73" hidden="1" customWidth="1"/>
    <col min="2567" max="2816" width="9" style="73"/>
    <col min="2817" max="2817" width="12.625" style="73" customWidth="1"/>
    <col min="2818" max="2818" width="32.625" style="73" customWidth="1"/>
    <col min="2819" max="2819" width="12.625" style="73" customWidth="1"/>
    <col min="2820" max="2820" width="32.625" style="73" customWidth="1"/>
    <col min="2821" max="2821" width="9" style="73" customWidth="1"/>
    <col min="2822" max="2822" width="0" style="73" hidden="1" customWidth="1"/>
    <col min="2823" max="3072" width="9" style="73"/>
    <col min="3073" max="3073" width="12.625" style="73" customWidth="1"/>
    <col min="3074" max="3074" width="32.625" style="73" customWidth="1"/>
    <col min="3075" max="3075" width="12.625" style="73" customWidth="1"/>
    <col min="3076" max="3076" width="32.625" style="73" customWidth="1"/>
    <col min="3077" max="3077" width="9" style="73" customWidth="1"/>
    <col min="3078" max="3078" width="0" style="73" hidden="1" customWidth="1"/>
    <col min="3079" max="3328" width="9" style="73"/>
    <col min="3329" max="3329" width="12.625" style="73" customWidth="1"/>
    <col min="3330" max="3330" width="32.625" style="73" customWidth="1"/>
    <col min="3331" max="3331" width="12.625" style="73" customWidth="1"/>
    <col min="3332" max="3332" width="32.625" style="73" customWidth="1"/>
    <col min="3333" max="3333" width="9" style="73" customWidth="1"/>
    <col min="3334" max="3334" width="0" style="73" hidden="1" customWidth="1"/>
    <col min="3335" max="3584" width="9" style="73"/>
    <col min="3585" max="3585" width="12.625" style="73" customWidth="1"/>
    <col min="3586" max="3586" width="32.625" style="73" customWidth="1"/>
    <col min="3587" max="3587" width="12.625" style="73" customWidth="1"/>
    <col min="3588" max="3588" width="32.625" style="73" customWidth="1"/>
    <col min="3589" max="3589" width="9" style="73" customWidth="1"/>
    <col min="3590" max="3590" width="0" style="73" hidden="1" customWidth="1"/>
    <col min="3591" max="3840" width="9" style="73"/>
    <col min="3841" max="3841" width="12.625" style="73" customWidth="1"/>
    <col min="3842" max="3842" width="32.625" style="73" customWidth="1"/>
    <col min="3843" max="3843" width="12.625" style="73" customWidth="1"/>
    <col min="3844" max="3844" width="32.625" style="73" customWidth="1"/>
    <col min="3845" max="3845" width="9" style="73" customWidth="1"/>
    <col min="3846" max="3846" width="0" style="73" hidden="1" customWidth="1"/>
    <col min="3847" max="4096" width="9" style="73"/>
    <col min="4097" max="4097" width="12.625" style="73" customWidth="1"/>
    <col min="4098" max="4098" width="32.625" style="73" customWidth="1"/>
    <col min="4099" max="4099" width="12.625" style="73" customWidth="1"/>
    <col min="4100" max="4100" width="32.625" style="73" customWidth="1"/>
    <col min="4101" max="4101" width="9" style="73" customWidth="1"/>
    <col min="4102" max="4102" width="0" style="73" hidden="1" customWidth="1"/>
    <col min="4103" max="4352" width="9" style="73"/>
    <col min="4353" max="4353" width="12.625" style="73" customWidth="1"/>
    <col min="4354" max="4354" width="32.625" style="73" customWidth="1"/>
    <col min="4355" max="4355" width="12.625" style="73" customWidth="1"/>
    <col min="4356" max="4356" width="32.625" style="73" customWidth="1"/>
    <col min="4357" max="4357" width="9" style="73" customWidth="1"/>
    <col min="4358" max="4358" width="0" style="73" hidden="1" customWidth="1"/>
    <col min="4359" max="4608" width="9" style="73"/>
    <col min="4609" max="4609" width="12.625" style="73" customWidth="1"/>
    <col min="4610" max="4610" width="32.625" style="73" customWidth="1"/>
    <col min="4611" max="4611" width="12.625" style="73" customWidth="1"/>
    <col min="4612" max="4612" width="32.625" style="73" customWidth="1"/>
    <col min="4613" max="4613" width="9" style="73" customWidth="1"/>
    <col min="4614" max="4614" width="0" style="73" hidden="1" customWidth="1"/>
    <col min="4615" max="4864" width="9" style="73"/>
    <col min="4865" max="4865" width="12.625" style="73" customWidth="1"/>
    <col min="4866" max="4866" width="32.625" style="73" customWidth="1"/>
    <col min="4867" max="4867" width="12.625" style="73" customWidth="1"/>
    <col min="4868" max="4868" width="32.625" style="73" customWidth="1"/>
    <col min="4869" max="4869" width="9" style="73" customWidth="1"/>
    <col min="4870" max="4870" width="0" style="73" hidden="1" customWidth="1"/>
    <col min="4871" max="5120" width="9" style="73"/>
    <col min="5121" max="5121" width="12.625" style="73" customWidth="1"/>
    <col min="5122" max="5122" width="32.625" style="73" customWidth="1"/>
    <col min="5123" max="5123" width="12.625" style="73" customWidth="1"/>
    <col min="5124" max="5124" width="32.625" style="73" customWidth="1"/>
    <col min="5125" max="5125" width="9" style="73" customWidth="1"/>
    <col min="5126" max="5126" width="0" style="73" hidden="1" customWidth="1"/>
    <col min="5127" max="5376" width="9" style="73"/>
    <col min="5377" max="5377" width="12.625" style="73" customWidth="1"/>
    <col min="5378" max="5378" width="32.625" style="73" customWidth="1"/>
    <col min="5379" max="5379" width="12.625" style="73" customWidth="1"/>
    <col min="5380" max="5380" width="32.625" style="73" customWidth="1"/>
    <col min="5381" max="5381" width="9" style="73" customWidth="1"/>
    <col min="5382" max="5382" width="0" style="73" hidden="1" customWidth="1"/>
    <col min="5383" max="5632" width="9" style="73"/>
    <col min="5633" max="5633" width="12.625" style="73" customWidth="1"/>
    <col min="5634" max="5634" width="32.625" style="73" customWidth="1"/>
    <col min="5635" max="5635" width="12.625" style="73" customWidth="1"/>
    <col min="5636" max="5636" width="32.625" style="73" customWidth="1"/>
    <col min="5637" max="5637" width="9" style="73" customWidth="1"/>
    <col min="5638" max="5638" width="0" style="73" hidden="1" customWidth="1"/>
    <col min="5639" max="5888" width="9" style="73"/>
    <col min="5889" max="5889" width="12.625" style="73" customWidth="1"/>
    <col min="5890" max="5890" width="32.625" style="73" customWidth="1"/>
    <col min="5891" max="5891" width="12.625" style="73" customWidth="1"/>
    <col min="5892" max="5892" width="32.625" style="73" customWidth="1"/>
    <col min="5893" max="5893" width="9" style="73" customWidth="1"/>
    <col min="5894" max="5894" width="0" style="73" hidden="1" customWidth="1"/>
    <col min="5895" max="6144" width="9" style="73"/>
    <col min="6145" max="6145" width="12.625" style="73" customWidth="1"/>
    <col min="6146" max="6146" width="32.625" style="73" customWidth="1"/>
    <col min="6147" max="6147" width="12.625" style="73" customWidth="1"/>
    <col min="6148" max="6148" width="32.625" style="73" customWidth="1"/>
    <col min="6149" max="6149" width="9" style="73" customWidth="1"/>
    <col min="6150" max="6150" width="0" style="73" hidden="1" customWidth="1"/>
    <col min="6151" max="6400" width="9" style="73"/>
    <col min="6401" max="6401" width="12.625" style="73" customWidth="1"/>
    <col min="6402" max="6402" width="32.625" style="73" customWidth="1"/>
    <col min="6403" max="6403" width="12.625" style="73" customWidth="1"/>
    <col min="6404" max="6404" width="32.625" style="73" customWidth="1"/>
    <col min="6405" max="6405" width="9" style="73" customWidth="1"/>
    <col min="6406" max="6406" width="0" style="73" hidden="1" customWidth="1"/>
    <col min="6407" max="6656" width="9" style="73"/>
    <col min="6657" max="6657" width="12.625" style="73" customWidth="1"/>
    <col min="6658" max="6658" width="32.625" style="73" customWidth="1"/>
    <col min="6659" max="6659" width="12.625" style="73" customWidth="1"/>
    <col min="6660" max="6660" width="32.625" style="73" customWidth="1"/>
    <col min="6661" max="6661" width="9" style="73" customWidth="1"/>
    <col min="6662" max="6662" width="0" style="73" hidden="1" customWidth="1"/>
    <col min="6663" max="6912" width="9" style="73"/>
    <col min="6913" max="6913" width="12.625" style="73" customWidth="1"/>
    <col min="6914" max="6914" width="32.625" style="73" customWidth="1"/>
    <col min="6915" max="6915" width="12.625" style="73" customWidth="1"/>
    <col min="6916" max="6916" width="32.625" style="73" customWidth="1"/>
    <col min="6917" max="6917" width="9" style="73" customWidth="1"/>
    <col min="6918" max="6918" width="0" style="73" hidden="1" customWidth="1"/>
    <col min="6919" max="7168" width="9" style="73"/>
    <col min="7169" max="7169" width="12.625" style="73" customWidth="1"/>
    <col min="7170" max="7170" width="32.625" style="73" customWidth="1"/>
    <col min="7171" max="7171" width="12.625" style="73" customWidth="1"/>
    <col min="7172" max="7172" width="32.625" style="73" customWidth="1"/>
    <col min="7173" max="7173" width="9" style="73" customWidth="1"/>
    <col min="7174" max="7174" width="0" style="73" hidden="1" customWidth="1"/>
    <col min="7175" max="7424" width="9" style="73"/>
    <col min="7425" max="7425" width="12.625" style="73" customWidth="1"/>
    <col min="7426" max="7426" width="32.625" style="73" customWidth="1"/>
    <col min="7427" max="7427" width="12.625" style="73" customWidth="1"/>
    <col min="7428" max="7428" width="32.625" style="73" customWidth="1"/>
    <col min="7429" max="7429" width="9" style="73" customWidth="1"/>
    <col min="7430" max="7430" width="0" style="73" hidden="1" customWidth="1"/>
    <col min="7431" max="7680" width="9" style="73"/>
    <col min="7681" max="7681" width="12.625" style="73" customWidth="1"/>
    <col min="7682" max="7682" width="32.625" style="73" customWidth="1"/>
    <col min="7683" max="7683" width="12.625" style="73" customWidth="1"/>
    <col min="7684" max="7684" width="32.625" style="73" customWidth="1"/>
    <col min="7685" max="7685" width="9" style="73" customWidth="1"/>
    <col min="7686" max="7686" width="0" style="73" hidden="1" customWidth="1"/>
    <col min="7687" max="7936" width="9" style="73"/>
    <col min="7937" max="7937" width="12.625" style="73" customWidth="1"/>
    <col min="7938" max="7938" width="32.625" style="73" customWidth="1"/>
    <col min="7939" max="7939" width="12.625" style="73" customWidth="1"/>
    <col min="7940" max="7940" width="32.625" style="73" customWidth="1"/>
    <col min="7941" max="7941" width="9" style="73" customWidth="1"/>
    <col min="7942" max="7942" width="0" style="73" hidden="1" customWidth="1"/>
    <col min="7943" max="8192" width="9" style="73"/>
    <col min="8193" max="8193" width="12.625" style="73" customWidth="1"/>
    <col min="8194" max="8194" width="32.625" style="73" customWidth="1"/>
    <col min="8195" max="8195" width="12.625" style="73" customWidth="1"/>
    <col min="8196" max="8196" width="32.625" style="73" customWidth="1"/>
    <col min="8197" max="8197" width="9" style="73" customWidth="1"/>
    <col min="8198" max="8198" width="0" style="73" hidden="1" customWidth="1"/>
    <col min="8199" max="8448" width="9" style="73"/>
    <col min="8449" max="8449" width="12.625" style="73" customWidth="1"/>
    <col min="8450" max="8450" width="32.625" style="73" customWidth="1"/>
    <col min="8451" max="8451" width="12.625" style="73" customWidth="1"/>
    <col min="8452" max="8452" width="32.625" style="73" customWidth="1"/>
    <col min="8453" max="8453" width="9" style="73" customWidth="1"/>
    <col min="8454" max="8454" width="0" style="73" hidden="1" customWidth="1"/>
    <col min="8455" max="8704" width="9" style="73"/>
    <col min="8705" max="8705" width="12.625" style="73" customWidth="1"/>
    <col min="8706" max="8706" width="32.625" style="73" customWidth="1"/>
    <col min="8707" max="8707" width="12.625" style="73" customWidth="1"/>
    <col min="8708" max="8708" width="32.625" style="73" customWidth="1"/>
    <col min="8709" max="8709" width="9" style="73" customWidth="1"/>
    <col min="8710" max="8710" width="0" style="73" hidden="1" customWidth="1"/>
    <col min="8711" max="8960" width="9" style="73"/>
    <col min="8961" max="8961" width="12.625" style="73" customWidth="1"/>
    <col min="8962" max="8962" width="32.625" style="73" customWidth="1"/>
    <col min="8963" max="8963" width="12.625" style="73" customWidth="1"/>
    <col min="8964" max="8964" width="32.625" style="73" customWidth="1"/>
    <col min="8965" max="8965" width="9" style="73" customWidth="1"/>
    <col min="8966" max="8966" width="0" style="73" hidden="1" customWidth="1"/>
    <col min="8967" max="9216" width="9" style="73"/>
    <col min="9217" max="9217" width="12.625" style="73" customWidth="1"/>
    <col min="9218" max="9218" width="32.625" style="73" customWidth="1"/>
    <col min="9219" max="9219" width="12.625" style="73" customWidth="1"/>
    <col min="9220" max="9220" width="32.625" style="73" customWidth="1"/>
    <col min="9221" max="9221" width="9" style="73" customWidth="1"/>
    <col min="9222" max="9222" width="0" style="73" hidden="1" customWidth="1"/>
    <col min="9223" max="9472" width="9" style="73"/>
    <col min="9473" max="9473" width="12.625" style="73" customWidth="1"/>
    <col min="9474" max="9474" width="32.625" style="73" customWidth="1"/>
    <col min="9475" max="9475" width="12.625" style="73" customWidth="1"/>
    <col min="9476" max="9476" width="32.625" style="73" customWidth="1"/>
    <col min="9477" max="9477" width="9" style="73" customWidth="1"/>
    <col min="9478" max="9478" width="0" style="73" hidden="1" customWidth="1"/>
    <col min="9479" max="9728" width="9" style="73"/>
    <col min="9729" max="9729" width="12.625" style="73" customWidth="1"/>
    <col min="9730" max="9730" width="32.625" style="73" customWidth="1"/>
    <col min="9731" max="9731" width="12.625" style="73" customWidth="1"/>
    <col min="9732" max="9732" width="32.625" style="73" customWidth="1"/>
    <col min="9733" max="9733" width="9" style="73" customWidth="1"/>
    <col min="9734" max="9734" width="0" style="73" hidden="1" customWidth="1"/>
    <col min="9735" max="9984" width="9" style="73"/>
    <col min="9985" max="9985" width="12.625" style="73" customWidth="1"/>
    <col min="9986" max="9986" width="32.625" style="73" customWidth="1"/>
    <col min="9987" max="9987" width="12.625" style="73" customWidth="1"/>
    <col min="9988" max="9988" width="32.625" style="73" customWidth="1"/>
    <col min="9989" max="9989" width="9" style="73" customWidth="1"/>
    <col min="9990" max="9990" width="0" style="73" hidden="1" customWidth="1"/>
    <col min="9991" max="10240" width="9" style="73"/>
    <col min="10241" max="10241" width="12.625" style="73" customWidth="1"/>
    <col min="10242" max="10242" width="32.625" style="73" customWidth="1"/>
    <col min="10243" max="10243" width="12.625" style="73" customWidth="1"/>
    <col min="10244" max="10244" width="32.625" style="73" customWidth="1"/>
    <col min="10245" max="10245" width="9" style="73" customWidth="1"/>
    <col min="10246" max="10246" width="0" style="73" hidden="1" customWidth="1"/>
    <col min="10247" max="10496" width="9" style="73"/>
    <col min="10497" max="10497" width="12.625" style="73" customWidth="1"/>
    <col min="10498" max="10498" width="32.625" style="73" customWidth="1"/>
    <col min="10499" max="10499" width="12.625" style="73" customWidth="1"/>
    <col min="10500" max="10500" width="32.625" style="73" customWidth="1"/>
    <col min="10501" max="10501" width="9" style="73" customWidth="1"/>
    <col min="10502" max="10502" width="0" style="73" hidden="1" customWidth="1"/>
    <col min="10503" max="10752" width="9" style="73"/>
    <col min="10753" max="10753" width="12.625" style="73" customWidth="1"/>
    <col min="10754" max="10754" width="32.625" style="73" customWidth="1"/>
    <col min="10755" max="10755" width="12.625" style="73" customWidth="1"/>
    <col min="10756" max="10756" width="32.625" style="73" customWidth="1"/>
    <col min="10757" max="10757" width="9" style="73" customWidth="1"/>
    <col min="10758" max="10758" width="0" style="73" hidden="1" customWidth="1"/>
    <col min="10759" max="11008" width="9" style="73"/>
    <col min="11009" max="11009" width="12.625" style="73" customWidth="1"/>
    <col min="11010" max="11010" width="32.625" style="73" customWidth="1"/>
    <col min="11011" max="11011" width="12.625" style="73" customWidth="1"/>
    <col min="11012" max="11012" width="32.625" style="73" customWidth="1"/>
    <col min="11013" max="11013" width="9" style="73" customWidth="1"/>
    <col min="11014" max="11014" width="0" style="73" hidden="1" customWidth="1"/>
    <col min="11015" max="11264" width="9" style="73"/>
    <col min="11265" max="11265" width="12.625" style="73" customWidth="1"/>
    <col min="11266" max="11266" width="32.625" style="73" customWidth="1"/>
    <col min="11267" max="11267" width="12.625" style="73" customWidth="1"/>
    <col min="11268" max="11268" width="32.625" style="73" customWidth="1"/>
    <col min="11269" max="11269" width="9" style="73" customWidth="1"/>
    <col min="11270" max="11270" width="0" style="73" hidden="1" customWidth="1"/>
    <col min="11271" max="11520" width="9" style="73"/>
    <col min="11521" max="11521" width="12.625" style="73" customWidth="1"/>
    <col min="11522" max="11522" width="32.625" style="73" customWidth="1"/>
    <col min="11523" max="11523" width="12.625" style="73" customWidth="1"/>
    <col min="11524" max="11524" width="32.625" style="73" customWidth="1"/>
    <col min="11525" max="11525" width="9" style="73" customWidth="1"/>
    <col min="11526" max="11526" width="0" style="73" hidden="1" customWidth="1"/>
    <col min="11527" max="11776" width="9" style="73"/>
    <col min="11777" max="11777" width="12.625" style="73" customWidth="1"/>
    <col min="11778" max="11778" width="32.625" style="73" customWidth="1"/>
    <col min="11779" max="11779" width="12.625" style="73" customWidth="1"/>
    <col min="11780" max="11780" width="32.625" style="73" customWidth="1"/>
    <col min="11781" max="11781" width="9" style="73" customWidth="1"/>
    <col min="11782" max="11782" width="0" style="73" hidden="1" customWidth="1"/>
    <col min="11783" max="12032" width="9" style="73"/>
    <col min="12033" max="12033" width="12.625" style="73" customWidth="1"/>
    <col min="12034" max="12034" width="32.625" style="73" customWidth="1"/>
    <col min="12035" max="12035" width="12.625" style="73" customWidth="1"/>
    <col min="12036" max="12036" width="32.625" style="73" customWidth="1"/>
    <col min="12037" max="12037" width="9" style="73" customWidth="1"/>
    <col min="12038" max="12038" width="0" style="73" hidden="1" customWidth="1"/>
    <col min="12039" max="12288" width="9" style="73"/>
    <col min="12289" max="12289" width="12.625" style="73" customWidth="1"/>
    <col min="12290" max="12290" width="32.625" style="73" customWidth="1"/>
    <col min="12291" max="12291" width="12.625" style="73" customWidth="1"/>
    <col min="12292" max="12292" width="32.625" style="73" customWidth="1"/>
    <col min="12293" max="12293" width="9" style="73" customWidth="1"/>
    <col min="12294" max="12294" width="0" style="73" hidden="1" customWidth="1"/>
    <col min="12295" max="12544" width="9" style="73"/>
    <col min="12545" max="12545" width="12.625" style="73" customWidth="1"/>
    <col min="12546" max="12546" width="32.625" style="73" customWidth="1"/>
    <col min="12547" max="12547" width="12.625" style="73" customWidth="1"/>
    <col min="12548" max="12548" width="32.625" style="73" customWidth="1"/>
    <col min="12549" max="12549" width="9" style="73" customWidth="1"/>
    <col min="12550" max="12550" width="0" style="73" hidden="1" customWidth="1"/>
    <col min="12551" max="12800" width="9" style="73"/>
    <col min="12801" max="12801" width="12.625" style="73" customWidth="1"/>
    <col min="12802" max="12802" width="32.625" style="73" customWidth="1"/>
    <col min="12803" max="12803" width="12.625" style="73" customWidth="1"/>
    <col min="12804" max="12804" width="32.625" style="73" customWidth="1"/>
    <col min="12805" max="12805" width="9" style="73" customWidth="1"/>
    <col min="12806" max="12806" width="0" style="73" hidden="1" customWidth="1"/>
    <col min="12807" max="13056" width="9" style="73"/>
    <col min="13057" max="13057" width="12.625" style="73" customWidth="1"/>
    <col min="13058" max="13058" width="32.625" style="73" customWidth="1"/>
    <col min="13059" max="13059" width="12.625" style="73" customWidth="1"/>
    <col min="13060" max="13060" width="32.625" style="73" customWidth="1"/>
    <col min="13061" max="13061" width="9" style="73" customWidth="1"/>
    <col min="13062" max="13062" width="0" style="73" hidden="1" customWidth="1"/>
    <col min="13063" max="13312" width="9" style="73"/>
    <col min="13313" max="13313" width="12.625" style="73" customWidth="1"/>
    <col min="13314" max="13314" width="32.625" style="73" customWidth="1"/>
    <col min="13315" max="13315" width="12.625" style="73" customWidth="1"/>
    <col min="13316" max="13316" width="32.625" style="73" customWidth="1"/>
    <col min="13317" max="13317" width="9" style="73" customWidth="1"/>
    <col min="13318" max="13318" width="0" style="73" hidden="1" customWidth="1"/>
    <col min="13319" max="13568" width="9" style="73"/>
    <col min="13569" max="13569" width="12.625" style="73" customWidth="1"/>
    <col min="13570" max="13570" width="32.625" style="73" customWidth="1"/>
    <col min="13571" max="13571" width="12.625" style="73" customWidth="1"/>
    <col min="13572" max="13572" width="32.625" style="73" customWidth="1"/>
    <col min="13573" max="13573" width="9" style="73" customWidth="1"/>
    <col min="13574" max="13574" width="0" style="73" hidden="1" customWidth="1"/>
    <col min="13575" max="13824" width="9" style="73"/>
    <col min="13825" max="13825" width="12.625" style="73" customWidth="1"/>
    <col min="13826" max="13826" width="32.625" style="73" customWidth="1"/>
    <col min="13827" max="13827" width="12.625" style="73" customWidth="1"/>
    <col min="13828" max="13828" width="32.625" style="73" customWidth="1"/>
    <col min="13829" max="13829" width="9" style="73" customWidth="1"/>
    <col min="13830" max="13830" width="0" style="73" hidden="1" customWidth="1"/>
    <col min="13831" max="14080" width="9" style="73"/>
    <col min="14081" max="14081" width="12.625" style="73" customWidth="1"/>
    <col min="14082" max="14082" width="32.625" style="73" customWidth="1"/>
    <col min="14083" max="14083" width="12.625" style="73" customWidth="1"/>
    <col min="14084" max="14084" width="32.625" style="73" customWidth="1"/>
    <col min="14085" max="14085" width="9" style="73" customWidth="1"/>
    <col min="14086" max="14086" width="0" style="73" hidden="1" customWidth="1"/>
    <col min="14087" max="14336" width="9" style="73"/>
    <col min="14337" max="14337" width="12.625" style="73" customWidth="1"/>
    <col min="14338" max="14338" width="32.625" style="73" customWidth="1"/>
    <col min="14339" max="14339" width="12.625" style="73" customWidth="1"/>
    <col min="14340" max="14340" width="32.625" style="73" customWidth="1"/>
    <col min="14341" max="14341" width="9" style="73" customWidth="1"/>
    <col min="14342" max="14342" width="0" style="73" hidden="1" customWidth="1"/>
    <col min="14343" max="14592" width="9" style="73"/>
    <col min="14593" max="14593" width="12.625" style="73" customWidth="1"/>
    <col min="14594" max="14594" width="32.625" style="73" customWidth="1"/>
    <col min="14595" max="14595" width="12.625" style="73" customWidth="1"/>
    <col min="14596" max="14596" width="32.625" style="73" customWidth="1"/>
    <col min="14597" max="14597" width="9" style="73" customWidth="1"/>
    <col min="14598" max="14598" width="0" style="73" hidden="1" customWidth="1"/>
    <col min="14599" max="14848" width="9" style="73"/>
    <col min="14849" max="14849" width="12.625" style="73" customWidth="1"/>
    <col min="14850" max="14850" width="32.625" style="73" customWidth="1"/>
    <col min="14851" max="14851" width="12.625" style="73" customWidth="1"/>
    <col min="14852" max="14852" width="32.625" style="73" customWidth="1"/>
    <col min="14853" max="14853" width="9" style="73" customWidth="1"/>
    <col min="14854" max="14854" width="0" style="73" hidden="1" customWidth="1"/>
    <col min="14855" max="15104" width="9" style="73"/>
    <col min="15105" max="15105" width="12.625" style="73" customWidth="1"/>
    <col min="15106" max="15106" width="32.625" style="73" customWidth="1"/>
    <col min="15107" max="15107" width="12.625" style="73" customWidth="1"/>
    <col min="15108" max="15108" width="32.625" style="73" customWidth="1"/>
    <col min="15109" max="15109" width="9" style="73" customWidth="1"/>
    <col min="15110" max="15110" width="0" style="73" hidden="1" customWidth="1"/>
    <col min="15111" max="15360" width="9" style="73"/>
    <col min="15361" max="15361" width="12.625" style="73" customWidth="1"/>
    <col min="15362" max="15362" width="32.625" style="73" customWidth="1"/>
    <col min="15363" max="15363" width="12.625" style="73" customWidth="1"/>
    <col min="15364" max="15364" width="32.625" style="73" customWidth="1"/>
    <col min="15365" max="15365" width="9" style="73" customWidth="1"/>
    <col min="15366" max="15366" width="0" style="73" hidden="1" customWidth="1"/>
    <col min="15367" max="15616" width="9" style="73"/>
    <col min="15617" max="15617" width="12.625" style="73" customWidth="1"/>
    <col min="15618" max="15618" width="32.625" style="73" customWidth="1"/>
    <col min="15619" max="15619" width="12.625" style="73" customWidth="1"/>
    <col min="15620" max="15620" width="32.625" style="73" customWidth="1"/>
    <col min="15621" max="15621" width="9" style="73" customWidth="1"/>
    <col min="15622" max="15622" width="0" style="73" hidden="1" customWidth="1"/>
    <col min="15623" max="15872" width="9" style="73"/>
    <col min="15873" max="15873" width="12.625" style="73" customWidth="1"/>
    <col min="15874" max="15874" width="32.625" style="73" customWidth="1"/>
    <col min="15875" max="15875" width="12.625" style="73" customWidth="1"/>
    <col min="15876" max="15876" width="32.625" style="73" customWidth="1"/>
    <col min="15877" max="15877" width="9" style="73" customWidth="1"/>
    <col min="15878" max="15878" width="0" style="73" hidden="1" customWidth="1"/>
    <col min="15879" max="16128" width="9" style="73"/>
    <col min="16129" max="16129" width="12.625" style="73" customWidth="1"/>
    <col min="16130" max="16130" width="32.625" style="73" customWidth="1"/>
    <col min="16131" max="16131" width="12.625" style="73" customWidth="1"/>
    <col min="16132" max="16132" width="32.625" style="73" customWidth="1"/>
    <col min="16133" max="16133" width="9" style="73" customWidth="1"/>
    <col min="16134" max="16134" width="0" style="73" hidden="1" customWidth="1"/>
    <col min="16135" max="16384" width="9" style="73"/>
  </cols>
  <sheetData>
    <row r="1" spans="1:10" ht="24.95" customHeight="1">
      <c r="B1" s="46" t="s">
        <v>256</v>
      </c>
    </row>
    <row r="2" spans="1:10" ht="24.95" customHeight="1">
      <c r="B2" s="46" t="s">
        <v>199</v>
      </c>
      <c r="C2" s="46"/>
      <c r="D2" s="46"/>
    </row>
    <row r="3" spans="1:10" s="74" customFormat="1" ht="24.95" customHeight="1">
      <c r="F3" s="73"/>
      <c r="G3" s="73"/>
    </row>
    <row r="4" spans="1:10" s="74" customFormat="1" ht="36" customHeight="1">
      <c r="A4" s="156" t="s">
        <v>200</v>
      </c>
      <c r="B4" s="157"/>
      <c r="C4" s="154" t="s">
        <v>201</v>
      </c>
      <c r="D4" s="152"/>
      <c r="F4" s="73"/>
      <c r="G4" s="73"/>
    </row>
    <row r="5" spans="1:10" s="74" customFormat="1" ht="36" customHeight="1">
      <c r="A5" s="157" t="s">
        <v>202</v>
      </c>
      <c r="B5" s="158"/>
      <c r="C5" s="154" t="s">
        <v>203</v>
      </c>
      <c r="D5" s="152"/>
      <c r="F5" s="73"/>
      <c r="G5" s="73"/>
    </row>
    <row r="6" spans="1:10" s="74" customFormat="1" ht="36" customHeight="1">
      <c r="A6" s="154" t="s">
        <v>204</v>
      </c>
      <c r="B6" s="159"/>
      <c r="C6" s="154" t="s">
        <v>205</v>
      </c>
      <c r="D6" s="154"/>
      <c r="F6" s="73"/>
      <c r="G6" s="73"/>
    </row>
    <row r="7" spans="1:10" s="74" customFormat="1" ht="24.95" customHeight="1">
      <c r="A7" s="160" t="s">
        <v>24</v>
      </c>
      <c r="B7" s="161" t="s">
        <v>25</v>
      </c>
      <c r="C7" s="162"/>
      <c r="D7" s="163"/>
      <c r="F7" s="73"/>
      <c r="G7" s="73"/>
    </row>
    <row r="8" spans="1:10" s="74" customFormat="1" ht="50.1" customHeight="1">
      <c r="A8" s="164"/>
      <c r="B8" s="165"/>
      <c r="C8" s="166"/>
      <c r="D8" s="167"/>
      <c r="F8" s="73"/>
      <c r="G8" s="73"/>
    </row>
    <row r="9" spans="1:10" s="74" customFormat="1" ht="36" customHeight="1">
      <c r="A9" s="154" t="s">
        <v>206</v>
      </c>
      <c r="B9" s="168">
        <v>0</v>
      </c>
      <c r="F9" s="73"/>
      <c r="G9" s="73"/>
    </row>
    <row r="13" spans="1:10">
      <c r="J13" s="138"/>
    </row>
  </sheetData>
  <sheetProtection selectLockedCells="1"/>
  <mergeCells count="1">
    <mergeCell ref="A7:A8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申込書表</vt:lpstr>
      <vt:lpstr>団体戦申込内訳</vt:lpstr>
      <vt:lpstr>個人戦申込内訳</vt:lpstr>
      <vt:lpstr>指定申込書</vt:lpstr>
      <vt:lpstr>都道府県申込書</vt:lpstr>
      <vt:lpstr>少年錬成申込書</vt:lpstr>
      <vt:lpstr>申込書表!Print_Area</vt:lpstr>
      <vt:lpstr>個人戦申込内訳!Print_Titles</vt:lpstr>
    </vt:vector>
  </TitlesOfParts>
  <Company>立教大学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コンピュータ・センター</dc:creator>
  <cp:lastModifiedBy>和道会空手</cp:lastModifiedBy>
  <cp:lastPrinted>2026-05-03T07:48:42Z</cp:lastPrinted>
  <dcterms:created xsi:type="dcterms:W3CDTF">2001-06-13T04:09:12Z</dcterms:created>
  <dcterms:modified xsi:type="dcterms:W3CDTF">2026-05-20T05:31:22Z</dcterms:modified>
</cp:coreProperties>
</file>